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840" activeTab="0"/>
  </bookViews>
  <sheets>
    <sheet name="Draft Plan Final" sheetId="1" r:id="rId1"/>
    <sheet name="New Ranges" sheetId="2" r:id="rId2"/>
  </sheets>
  <definedNames/>
  <calcPr fullCalcOnLoad="1"/>
</workbook>
</file>

<file path=xl/sharedStrings.xml><?xml version="1.0" encoding="utf-8"?>
<sst xmlns="http://schemas.openxmlformats.org/spreadsheetml/2006/main" count="373" uniqueCount="193">
  <si>
    <t>Eaglecrest</t>
  </si>
  <si>
    <t>Position Plan</t>
  </si>
  <si>
    <t>Merit Increase Percent: 2.5%</t>
  </si>
  <si>
    <t xml:space="preserve">Class   </t>
  </si>
  <si>
    <t>Job Title</t>
  </si>
  <si>
    <t>Division</t>
  </si>
  <si>
    <t>Range</t>
  </si>
  <si>
    <t>Code</t>
  </si>
  <si>
    <t>Step</t>
  </si>
  <si>
    <t>01</t>
  </si>
  <si>
    <t>New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</si>
  <si>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</si>
  <si>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</si>
  <si>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</si>
  <si>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</si>
  <si>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</si>
  <si>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</si>
  <si>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</si>
  <si>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</si>
  <si>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</si>
  <si>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</si>
  <si>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</si>
  <si>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</si>
  <si>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</si>
  <si>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</si>
  <si>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</si>
  <si>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</si>
  <si>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</si>
  <si>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</si>
  <si>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T</t>
  </si>
  <si>
    <t>h</t>
  </si>
  <si>
    <t>p</t>
  </si>
  <si>
    <t>Ski Area Manager</t>
  </si>
  <si>
    <t>3900-000</t>
  </si>
  <si>
    <t>0101</t>
  </si>
  <si>
    <t>Director, Mountain Operations</t>
  </si>
  <si>
    <t>0102</t>
  </si>
  <si>
    <t>Director, Snow Safety</t>
  </si>
  <si>
    <t>0104</t>
  </si>
  <si>
    <t>Director, Snow Sports &amp; Sales &amp; Marketing</t>
  </si>
  <si>
    <t>0105</t>
  </si>
  <si>
    <t>Office Assistant</t>
  </si>
  <si>
    <t>0106</t>
  </si>
  <si>
    <t>Trails Manager</t>
  </si>
  <si>
    <t>Administration Manager</t>
  </si>
  <si>
    <t>0108</t>
  </si>
  <si>
    <t>06</t>
  </si>
  <si>
    <t>Senior Ticketing Cashier</t>
  </si>
  <si>
    <t>3900-040</t>
  </si>
  <si>
    <t>0604</t>
  </si>
  <si>
    <t>Bus Coordinator</t>
  </si>
  <si>
    <t>0601</t>
  </si>
  <si>
    <t>Sr. Bus Driver</t>
  </si>
  <si>
    <t>0602</t>
  </si>
  <si>
    <t>Bus Driver</t>
  </si>
  <si>
    <t>0603</t>
  </si>
  <si>
    <t>Van Driver</t>
  </si>
  <si>
    <t>0607</t>
  </si>
  <si>
    <t>Lead Building Custodian</t>
  </si>
  <si>
    <t>0608</t>
  </si>
  <si>
    <t>Janitor</t>
  </si>
  <si>
    <t>0605</t>
  </si>
  <si>
    <t>Cashier</t>
  </si>
  <si>
    <t>0606</t>
  </si>
  <si>
    <t>08</t>
  </si>
  <si>
    <t>Food Service &amp; Rental Manager</t>
  </si>
  <si>
    <t>3900-050</t>
  </si>
  <si>
    <t>0809</t>
  </si>
  <si>
    <t>Food Service Supervisor</t>
  </si>
  <si>
    <t>0801</t>
  </si>
  <si>
    <t>Food Service Lead</t>
  </si>
  <si>
    <t>0805</t>
  </si>
  <si>
    <t xml:space="preserve">Cook </t>
  </si>
  <si>
    <t>0802</t>
  </si>
  <si>
    <t>0806</t>
  </si>
  <si>
    <t>F&amp;B Utility</t>
  </si>
  <si>
    <t>0808</t>
  </si>
  <si>
    <t>04</t>
  </si>
  <si>
    <t>Mountain Maintenance Manager</t>
  </si>
  <si>
    <t>3900-020</t>
  </si>
  <si>
    <t>0410</t>
  </si>
  <si>
    <t>Lift Maintenance and Operations Manager</t>
  </si>
  <si>
    <t>0401</t>
  </si>
  <si>
    <t>Lift Supervisor</t>
  </si>
  <si>
    <t>0402</t>
  </si>
  <si>
    <t xml:space="preserve">Lift Mechanic </t>
  </si>
  <si>
    <t>0405</t>
  </si>
  <si>
    <t>Senior Lift Operator</t>
  </si>
  <si>
    <t>0403</t>
  </si>
  <si>
    <t>Lead Lift Operator</t>
  </si>
  <si>
    <t>0406</t>
  </si>
  <si>
    <t>Lift Operator</t>
  </si>
  <si>
    <t>0404</t>
  </si>
  <si>
    <t>05</t>
  </si>
  <si>
    <t>Vehicle Maintenance Supervisor</t>
  </si>
  <si>
    <t>3900-030</t>
  </si>
  <si>
    <t>0501</t>
  </si>
  <si>
    <t xml:space="preserve">Mechanic's Assistant </t>
  </si>
  <si>
    <t>0502</t>
  </si>
  <si>
    <t>Senior Groomer/Maintenance Operator</t>
  </si>
  <si>
    <t>0506</t>
  </si>
  <si>
    <t>Mountain Maintenance Mechanic</t>
  </si>
  <si>
    <t>0508</t>
  </si>
  <si>
    <t>Eaglecrest Maintenance Mechanic</t>
  </si>
  <si>
    <t>0509</t>
  </si>
  <si>
    <t xml:space="preserve">Lead Snow Cat Operator </t>
  </si>
  <si>
    <t>0503</t>
  </si>
  <si>
    <t>Snow Cat Operator</t>
  </si>
  <si>
    <t>0504</t>
  </si>
  <si>
    <t xml:space="preserve">Terrain Park </t>
  </si>
  <si>
    <t>0505</t>
  </si>
  <si>
    <t>Eaglecrest Laborer</t>
  </si>
  <si>
    <t>0510</t>
  </si>
  <si>
    <t>03</t>
  </si>
  <si>
    <t>Assistant Snow Safety Director</t>
  </si>
  <si>
    <t>3900-010</t>
  </si>
  <si>
    <t>0301</t>
  </si>
  <si>
    <t>Patroller 3</t>
  </si>
  <si>
    <t>0304</t>
  </si>
  <si>
    <t>Patroller 2</t>
  </si>
  <si>
    <t>0302</t>
  </si>
  <si>
    <t>Patroller 1</t>
  </si>
  <si>
    <t>0303</t>
  </si>
  <si>
    <t>Trail Crew</t>
  </si>
  <si>
    <t>0305</t>
  </si>
  <si>
    <t>02</t>
  </si>
  <si>
    <t>Youth/Community Outreach Coordinator</t>
  </si>
  <si>
    <t>3900-060</t>
  </si>
  <si>
    <t>0225</t>
  </si>
  <si>
    <t>SSS and Community Outreach Supervisor</t>
  </si>
  <si>
    <t>0235</t>
  </si>
  <si>
    <t>Snow Sports School Supervisor</t>
  </si>
  <si>
    <t>0202</t>
  </si>
  <si>
    <t>Snowsports School Coordinator</t>
  </si>
  <si>
    <t>0209</t>
  </si>
  <si>
    <t>Ski &amp; Snowboard School Trainer</t>
  </si>
  <si>
    <t>0203</t>
  </si>
  <si>
    <t>School Group Coordinator/Adaptive Instructor</t>
  </si>
  <si>
    <t>0212</t>
  </si>
  <si>
    <t>Instructor Level 3</t>
  </si>
  <si>
    <t>0204</t>
  </si>
  <si>
    <t>Race Coach</t>
  </si>
  <si>
    <t>0220</t>
  </si>
  <si>
    <t>Instructor Level 2</t>
  </si>
  <si>
    <t>0205</t>
  </si>
  <si>
    <t>School Group Coordinator</t>
  </si>
  <si>
    <t>0210</t>
  </si>
  <si>
    <t>Instructor Level 1</t>
  </si>
  <si>
    <t>0206</t>
  </si>
  <si>
    <t>Instructor Non Certified</t>
  </si>
  <si>
    <t>0207</t>
  </si>
  <si>
    <t>Snowsports School Admin  Coordinator</t>
  </si>
  <si>
    <t>0215</t>
  </si>
  <si>
    <t>Ski &amp; Snowboard School Admin Assist.</t>
  </si>
  <si>
    <t>0208</t>
  </si>
  <si>
    <t>Senior Sales &amp; Payroll Clerk</t>
  </si>
  <si>
    <t>0610</t>
  </si>
  <si>
    <t>07</t>
  </si>
  <si>
    <t>Ski Shop Supervisor</t>
  </si>
  <si>
    <t>3900-070</t>
  </si>
  <si>
    <t>0701</t>
  </si>
  <si>
    <t>Ass't Ski Shop Supervisor</t>
  </si>
  <si>
    <t>0702</t>
  </si>
  <si>
    <t>Lead Repair Tech</t>
  </si>
  <si>
    <t>0709</t>
  </si>
  <si>
    <t>Repair Shop Tech</t>
  </si>
  <si>
    <t>0707</t>
  </si>
  <si>
    <t>Senior Rental Cashier</t>
  </si>
  <si>
    <t>Ski Shop Tech</t>
  </si>
  <si>
    <t>0703</t>
  </si>
  <si>
    <t>0706</t>
  </si>
  <si>
    <t>Bootfitter / Ski Shop Worker</t>
  </si>
  <si>
    <t>0708</t>
  </si>
  <si>
    <t>09</t>
  </si>
  <si>
    <t>Marketing &amp; Events Coord</t>
  </si>
  <si>
    <t>Lead Marketing Assistant</t>
  </si>
  <si>
    <t>3900-090</t>
  </si>
  <si>
    <t>0905</t>
  </si>
  <si>
    <t>Marketing Admin Assistant</t>
  </si>
  <si>
    <t>0903</t>
  </si>
  <si>
    <t>Vertical Activities Coordinator</t>
  </si>
  <si>
    <t>0902</t>
  </si>
  <si>
    <t>Snowmaker</t>
  </si>
  <si>
    <t xml:space="preserve"> </t>
  </si>
  <si>
    <t>1001</t>
  </si>
  <si>
    <t>Dimond Park Field House Manager</t>
  </si>
  <si>
    <t>0945</t>
  </si>
  <si>
    <t>Dimond Park Field House Supervisor</t>
  </si>
  <si>
    <t>0950</t>
  </si>
  <si>
    <t>Dimond Park Field House Attendent</t>
  </si>
  <si>
    <t>0955</t>
  </si>
  <si>
    <t>Revenue Coordinator</t>
  </si>
  <si>
    <t>FY15 Pay Plan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</si>
</sst>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  <numFmt numFmtId="166" formatCode="_(&quot;$&quot;* #,##0_);_(&quot;$&quot;* \(#,##0\);_(&quot;$&quot;* &quot;-&quot;??_);_(@_)"/>
    <numFmt numFmtId="167" formatCode="mmm\-yyyy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64" fontId="0" fillId="0" borderId="12" xfId="0" applyNumberFormat="1" applyFont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0" fontId="21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22" fillId="0" borderId="0" xfId="0" applyFont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Border="1" applyAlignment="1" quotePrefix="1">
      <alignment/>
    </xf>
    <xf numFmtId="165" fontId="0" fillId="0" borderId="12" xfId="59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1" xfId="0" applyFill="1" applyBorder="1" applyAlignment="1">
      <alignment/>
    </xf>
    <xf numFmtId="164" fontId="0" fillId="0" borderId="14" xfId="0" applyNumberFormat="1" applyFill="1" applyBorder="1" applyAlignment="1">
      <alignment horizontal="center"/>
    </xf>
    <xf numFmtId="0" fontId="21" fillId="0" borderId="0" xfId="0" applyFont="1" applyAlignment="1">
      <alignment/>
    </xf>
    <xf numFmtId="165" fontId="0" fillId="0" borderId="11" xfId="59" applyNumberFormat="1" applyFont="1" applyFill="1" applyBorder="1" applyAlignment="1">
      <alignment horizontal="center"/>
    </xf>
    <xf numFmtId="0" fontId="0" fillId="0" borderId="11" xfId="0" applyFont="1" applyBorder="1" applyAlignment="1" quotePrefix="1">
      <alignment/>
    </xf>
    <xf numFmtId="0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Alignment="1">
      <alignment/>
    </xf>
    <xf numFmtId="165" fontId="0" fillId="0" borderId="0" xfId="59" applyNumberFormat="1" applyFont="1" applyFill="1" applyBorder="1" applyAlignment="1">
      <alignment horizontal="right"/>
    </xf>
    <xf numFmtId="164" fontId="0" fillId="0" borderId="15" xfId="0" applyNumberFormat="1" applyFill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44" fontId="0" fillId="0" borderId="0" xfId="44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6"/>
  <sheetViews>
    <sheetView tabSelected="1" zoomScale="75" zoomScaleNormal="75" zoomScalePageLayoutView="0" workbookViewId="0" topLeftCell="D1">
      <pane ySplit="5" topLeftCell="A126" activePane="bottomLeft" state="frozen"/>
      <selection pane="topLeft" activeCell="A1" sqref="A1"/>
      <selection pane="bottomLeft" activeCell="G155" sqref="G155"/>
    </sheetView>
  </sheetViews>
  <sheetFormatPr defaultColWidth="9.140625" defaultRowHeight="12.75"/>
  <cols>
    <col min="1" max="1" width="2.421875" style="1" bestFit="1" customWidth="1"/>
    <col min="2" max="2" width="2.421875" style="2" bestFit="1" customWidth="1"/>
    <col min="3" max="3" width="39.140625" style="0" bestFit="1" customWidth="1"/>
    <col min="4" max="4" width="14.8515625" style="0" bestFit="1" customWidth="1"/>
    <col min="5" max="5" width="9.28125" style="0" bestFit="1" customWidth="1"/>
    <col min="7" max="10" width="9.7109375" style="3" customWidth="1"/>
    <col min="11" max="11" width="9.28125" style="3" bestFit="1" customWidth="1"/>
    <col min="12" max="12" width="12.7109375" style="3" bestFit="1" customWidth="1"/>
    <col min="13" max="26" width="9.7109375" style="3" customWidth="1"/>
  </cols>
  <sheetData>
    <row r="1" spans="3:4" ht="12.75">
      <c r="C1" t="s">
        <v>0</v>
      </c>
      <c r="D1" t="s">
        <v>192</v>
      </c>
    </row>
    <row r="2" spans="3:11" ht="12.75">
      <c r="C2" t="s">
        <v>1</v>
      </c>
      <c r="D2" s="4">
        <v>41787</v>
      </c>
      <c r="I2" s="5" t="s">
        <v>2</v>
      </c>
      <c r="K2" s="5">
        <v>1.025</v>
      </c>
    </row>
    <row r="3" spans="6:26" ht="12.75">
      <c r="F3" t="s">
        <v>3</v>
      </c>
      <c r="G3" s="3">
        <v>1</v>
      </c>
      <c r="H3" s="3">
        <v>2</v>
      </c>
      <c r="I3" s="3">
        <v>3</v>
      </c>
      <c r="J3" s="3">
        <v>4</v>
      </c>
      <c r="K3" s="3">
        <v>5</v>
      </c>
      <c r="L3" s="3">
        <v>6</v>
      </c>
      <c r="M3" s="3">
        <v>7</v>
      </c>
      <c r="N3" s="3">
        <v>8</v>
      </c>
      <c r="O3" s="3">
        <v>9</v>
      </c>
      <c r="P3" s="3">
        <v>10</v>
      </c>
      <c r="Q3" s="3">
        <v>11</v>
      </c>
      <c r="R3" s="3">
        <v>12</v>
      </c>
      <c r="S3" s="3">
        <v>13</v>
      </c>
      <c r="T3" s="3">
        <v>14</v>
      </c>
      <c r="U3" s="3">
        <v>15</v>
      </c>
      <c r="V3" s="3">
        <v>16</v>
      </c>
      <c r="W3" s="3">
        <v>17</v>
      </c>
      <c r="X3" s="3">
        <v>18</v>
      </c>
      <c r="Y3" s="3">
        <v>19</v>
      </c>
      <c r="Z3" s="3">
        <v>20</v>
      </c>
    </row>
    <row r="4" spans="3:26" ht="12.75">
      <c r="C4" t="s">
        <v>4</v>
      </c>
      <c r="D4" t="s">
        <v>5</v>
      </c>
      <c r="E4" t="s">
        <v>6</v>
      </c>
      <c r="F4" t="s">
        <v>7</v>
      </c>
      <c r="G4" s="3" t="s">
        <v>8</v>
      </c>
      <c r="H4" s="3" t="s">
        <v>8</v>
      </c>
      <c r="I4" s="3" t="s">
        <v>8</v>
      </c>
      <c r="J4" s="3" t="s">
        <v>8</v>
      </c>
      <c r="K4" s="3" t="s">
        <v>8</v>
      </c>
      <c r="L4" s="3" t="s">
        <v>8</v>
      </c>
      <c r="M4" s="3" t="s">
        <v>8</v>
      </c>
      <c r="N4" s="3" t="s">
        <v>8</v>
      </c>
      <c r="O4" s="3" t="s">
        <v>8</v>
      </c>
      <c r="P4" s="3" t="s">
        <v>8</v>
      </c>
      <c r="Q4" s="3" t="s">
        <v>8</v>
      </c>
      <c r="R4" s="3" t="s">
        <v>8</v>
      </c>
      <c r="S4" s="3" t="s">
        <v>8</v>
      </c>
      <c r="T4" s="3" t="s">
        <v>8</v>
      </c>
      <c r="U4" s="3" t="s">
        <v>8</v>
      </c>
      <c r="V4" s="3" t="s">
        <v>8</v>
      </c>
      <c r="W4" s="3" t="s">
        <v>8</v>
      </c>
      <c r="X4" s="3" t="s">
        <v>8</v>
      </c>
      <c r="Y4" s="3" t="s">
        <v>8</v>
      </c>
      <c r="Z4" s="3" t="s">
        <v>8</v>
      </c>
    </row>
    <row r="5" spans="3:26" ht="12.75">
      <c r="C5" t="s">
        <v>9</v>
      </c>
      <c r="F5" t="s">
        <v>10</v>
      </c>
      <c r="G5" s="3" t="s">
        <v>11</v>
      </c>
      <c r="H5" s="3" t="s">
        <v>12</v>
      </c>
      <c r="I5" s="3" t="s">
        <v>13</v>
      </c>
      <c r="J5" s="3" t="s">
        <v>14</v>
      </c>
      <c r="K5" s="3" t="s">
        <v>15</v>
      </c>
      <c r="L5" s="3" t="s">
        <v>16</v>
      </c>
      <c r="M5" s="3" t="s">
        <v>17</v>
      </c>
      <c r="N5" s="3" t="s">
        <v>18</v>
      </c>
      <c r="O5" s="3" t="s">
        <v>19</v>
      </c>
      <c r="P5" s="3" t="s">
        <v>20</v>
      </c>
      <c r="Q5" s="3" t="s">
        <v>21</v>
      </c>
      <c r="R5" s="3" t="s">
        <v>22</v>
      </c>
      <c r="S5" s="3" t="s">
        <v>23</v>
      </c>
      <c r="T5" s="3" t="s">
        <v>24</v>
      </c>
      <c r="U5" s="3" t="s">
        <v>25</v>
      </c>
      <c r="V5" s="3" t="s">
        <v>26</v>
      </c>
      <c r="W5" s="3" t="s">
        <v>27</v>
      </c>
      <c r="X5" s="3" t="s">
        <v>28</v>
      </c>
      <c r="Y5" s="3" t="s">
        <v>8</v>
      </c>
      <c r="Z5" s="3" t="s">
        <v>29</v>
      </c>
    </row>
    <row r="6" spans="1:26" ht="12.75">
      <c r="A6" s="1" t="s">
        <v>30</v>
      </c>
      <c r="B6" s="2" t="s">
        <v>31</v>
      </c>
      <c r="C6" s="6" t="s">
        <v>32</v>
      </c>
      <c r="D6" s="7" t="s">
        <v>33</v>
      </c>
      <c r="E6" s="7">
        <v>117</v>
      </c>
      <c r="F6" s="7" t="s">
        <v>34</v>
      </c>
      <c r="G6" s="8">
        <v>37</v>
      </c>
      <c r="H6" s="8">
        <f>G6+0.5</f>
        <v>37.5</v>
      </c>
      <c r="I6" s="8">
        <f>H6+0.5</f>
        <v>38</v>
      </c>
      <c r="J6" s="8">
        <f>I6+0.5</f>
        <v>38.5</v>
      </c>
      <c r="K6" s="9">
        <f>J6*K2</f>
        <v>39.4625</v>
      </c>
      <c r="L6" s="9">
        <f aca="true" t="shared" si="0" ref="L6:Z6">K6*$K2</f>
        <v>40.4490625</v>
      </c>
      <c r="M6" s="9">
        <f t="shared" si="0"/>
        <v>41.460289062499996</v>
      </c>
      <c r="N6" s="9">
        <f t="shared" si="0"/>
        <v>42.496796289062495</v>
      </c>
      <c r="O6" s="9">
        <f t="shared" si="0"/>
        <v>43.55921619628905</v>
      </c>
      <c r="P6" s="9">
        <f t="shared" si="0"/>
        <v>44.648196601196275</v>
      </c>
      <c r="Q6" s="9">
        <f t="shared" si="0"/>
        <v>45.76440151622618</v>
      </c>
      <c r="R6" s="9">
        <f t="shared" si="0"/>
        <v>46.90851155413183</v>
      </c>
      <c r="S6" s="9">
        <f t="shared" si="0"/>
        <v>48.08122434298512</v>
      </c>
      <c r="T6" s="9">
        <f t="shared" si="0"/>
        <v>49.28325495155974</v>
      </c>
      <c r="U6" s="8">
        <f t="shared" si="0"/>
        <v>50.51533632534873</v>
      </c>
      <c r="V6" s="8">
        <f t="shared" si="0"/>
        <v>51.77821973348244</v>
      </c>
      <c r="W6" s="8">
        <f t="shared" si="0"/>
        <v>53.07267522681949</v>
      </c>
      <c r="X6" s="8">
        <f t="shared" si="0"/>
        <v>54.399492107489976</v>
      </c>
      <c r="Y6" s="8">
        <f t="shared" si="0"/>
        <v>55.75947941017722</v>
      </c>
      <c r="Z6" s="8">
        <f t="shared" si="0"/>
        <v>57.15346639543165</v>
      </c>
    </row>
    <row r="7" spans="3:20" ht="12.75">
      <c r="C7" s="6"/>
      <c r="D7" s="7"/>
      <c r="E7" s="7"/>
      <c r="F7" s="7"/>
      <c r="L7" s="10"/>
      <c r="M7" s="10"/>
      <c r="N7" s="10"/>
      <c r="O7" s="10"/>
      <c r="P7" s="10"/>
      <c r="Q7" s="10"/>
      <c r="R7" s="10"/>
      <c r="S7" s="10"/>
      <c r="T7" s="10"/>
    </row>
    <row r="8" spans="1:26" ht="12.75">
      <c r="A8" s="1" t="s">
        <v>30</v>
      </c>
      <c r="B8" s="2" t="s">
        <v>31</v>
      </c>
      <c r="C8" s="6" t="s">
        <v>35</v>
      </c>
      <c r="D8" s="7" t="s">
        <v>33</v>
      </c>
      <c r="E8" s="7">
        <v>113</v>
      </c>
      <c r="F8" s="7" t="s">
        <v>36</v>
      </c>
      <c r="G8" s="8">
        <v>22</v>
      </c>
      <c r="H8" s="8">
        <f>G8+0.5</f>
        <v>22.5</v>
      </c>
      <c r="I8" s="8">
        <f>H8+0.5</f>
        <v>23</v>
      </c>
      <c r="J8" s="8">
        <f>I8+0.5</f>
        <v>23.5</v>
      </c>
      <c r="K8" s="8">
        <f>(1.025*J8)</f>
        <v>24.0875</v>
      </c>
      <c r="L8" s="11">
        <f aca="true" t="shared" si="1" ref="L8:Z8">K8*$K2</f>
        <v>24.689687499999998</v>
      </c>
      <c r="M8" s="11">
        <f t="shared" si="1"/>
        <v>25.306929687499995</v>
      </c>
      <c r="N8" s="11">
        <f t="shared" si="1"/>
        <v>25.939602929687492</v>
      </c>
      <c r="O8" s="11">
        <f t="shared" si="1"/>
        <v>26.58809300292968</v>
      </c>
      <c r="P8" s="11">
        <f t="shared" si="1"/>
        <v>27.252795328002918</v>
      </c>
      <c r="Q8" s="11">
        <f t="shared" si="1"/>
        <v>27.93411521120299</v>
      </c>
      <c r="R8" s="11">
        <f t="shared" si="1"/>
        <v>28.632468091483062</v>
      </c>
      <c r="S8" s="11">
        <f t="shared" si="1"/>
        <v>29.348279793770136</v>
      </c>
      <c r="T8" s="11">
        <f t="shared" si="1"/>
        <v>30.081986788614387</v>
      </c>
      <c r="U8" s="12">
        <f t="shared" si="1"/>
        <v>30.834036458329745</v>
      </c>
      <c r="V8" s="12">
        <f t="shared" si="1"/>
        <v>31.604887369787985</v>
      </c>
      <c r="W8" s="12">
        <f t="shared" si="1"/>
        <v>32.39500955403268</v>
      </c>
      <c r="X8" s="12">
        <f t="shared" si="1"/>
        <v>33.2048847928835</v>
      </c>
      <c r="Y8" s="12">
        <f t="shared" si="1"/>
        <v>34.03500691270558</v>
      </c>
      <c r="Z8" s="12">
        <f t="shared" si="1"/>
        <v>34.88588208552322</v>
      </c>
    </row>
    <row r="9" spans="3:20" ht="12.75">
      <c r="C9" s="6"/>
      <c r="D9" s="7"/>
      <c r="E9" s="7"/>
      <c r="F9" s="7"/>
      <c r="L9" s="10"/>
      <c r="M9" s="10"/>
      <c r="N9" s="10"/>
      <c r="O9" s="10"/>
      <c r="P9" s="10"/>
      <c r="Q9" s="10"/>
      <c r="R9" s="10"/>
      <c r="S9" s="10"/>
      <c r="T9" s="10"/>
    </row>
    <row r="10" spans="1:26" ht="12.75">
      <c r="A10" s="1" t="s">
        <v>30</v>
      </c>
      <c r="B10" s="2" t="s">
        <v>31</v>
      </c>
      <c r="C10" s="6" t="s">
        <v>37</v>
      </c>
      <c r="D10" s="7" t="s">
        <v>33</v>
      </c>
      <c r="E10" s="7">
        <v>113</v>
      </c>
      <c r="F10" s="7" t="s">
        <v>38</v>
      </c>
      <c r="G10" s="8">
        <f>G8</f>
        <v>22</v>
      </c>
      <c r="H10" s="8">
        <f>H8</f>
        <v>22.5</v>
      </c>
      <c r="I10" s="8">
        <f>I8</f>
        <v>23</v>
      </c>
      <c r="J10" s="8">
        <f>J8</f>
        <v>23.5</v>
      </c>
      <c r="K10" s="8">
        <f>J10*1.025</f>
        <v>24.0875</v>
      </c>
      <c r="L10" s="9">
        <f aca="true" t="shared" si="2" ref="L10:Z10">K10*$K2</f>
        <v>24.689687499999998</v>
      </c>
      <c r="M10" s="9">
        <f t="shared" si="2"/>
        <v>25.306929687499995</v>
      </c>
      <c r="N10" s="9">
        <f t="shared" si="2"/>
        <v>25.939602929687492</v>
      </c>
      <c r="O10" s="9">
        <f t="shared" si="2"/>
        <v>26.58809300292968</v>
      </c>
      <c r="P10" s="9">
        <f t="shared" si="2"/>
        <v>27.252795328002918</v>
      </c>
      <c r="Q10" s="9">
        <f t="shared" si="2"/>
        <v>27.93411521120299</v>
      </c>
      <c r="R10" s="9">
        <f t="shared" si="2"/>
        <v>28.632468091483062</v>
      </c>
      <c r="S10" s="9">
        <f t="shared" si="2"/>
        <v>29.348279793770136</v>
      </c>
      <c r="T10" s="9">
        <f t="shared" si="2"/>
        <v>30.081986788614387</v>
      </c>
      <c r="U10" s="8">
        <f t="shared" si="2"/>
        <v>30.834036458329745</v>
      </c>
      <c r="V10" s="8">
        <f t="shared" si="2"/>
        <v>31.604887369787985</v>
      </c>
      <c r="W10" s="8">
        <f t="shared" si="2"/>
        <v>32.39500955403268</v>
      </c>
      <c r="X10" s="8">
        <f t="shared" si="2"/>
        <v>33.2048847928835</v>
      </c>
      <c r="Y10" s="8">
        <f t="shared" si="2"/>
        <v>34.03500691270558</v>
      </c>
      <c r="Z10" s="8">
        <f t="shared" si="2"/>
        <v>34.88588208552322</v>
      </c>
    </row>
    <row r="11" spans="3:20" ht="12.75">
      <c r="C11" s="6"/>
      <c r="D11" s="7"/>
      <c r="E11" s="7"/>
      <c r="F11" s="7"/>
      <c r="L11" s="10"/>
      <c r="M11" s="10"/>
      <c r="N11" s="10"/>
      <c r="O11" s="10"/>
      <c r="P11" s="10"/>
      <c r="Q11" s="10"/>
      <c r="R11" s="10"/>
      <c r="S11" s="10"/>
      <c r="T11" s="10"/>
    </row>
    <row r="12" spans="1:26" ht="12.75">
      <c r="A12" s="1" t="s">
        <v>30</v>
      </c>
      <c r="B12" s="2" t="s">
        <v>31</v>
      </c>
      <c r="C12" s="6" t="s">
        <v>39</v>
      </c>
      <c r="D12" s="7" t="s">
        <v>33</v>
      </c>
      <c r="E12" s="7">
        <v>113</v>
      </c>
      <c r="F12" s="7" t="s">
        <v>40</v>
      </c>
      <c r="G12" s="8">
        <f>G8</f>
        <v>22</v>
      </c>
      <c r="H12" s="8">
        <f>H8</f>
        <v>22.5</v>
      </c>
      <c r="I12" s="8">
        <f>I8</f>
        <v>23</v>
      </c>
      <c r="J12" s="8">
        <f>J8</f>
        <v>23.5</v>
      </c>
      <c r="K12" s="8">
        <f>J12*K2</f>
        <v>24.0875</v>
      </c>
      <c r="L12" s="9">
        <f aca="true" t="shared" si="3" ref="L12:Z12">K12*$K2</f>
        <v>24.689687499999998</v>
      </c>
      <c r="M12" s="9">
        <f t="shared" si="3"/>
        <v>25.306929687499995</v>
      </c>
      <c r="N12" s="9">
        <f t="shared" si="3"/>
        <v>25.939602929687492</v>
      </c>
      <c r="O12" s="9">
        <f t="shared" si="3"/>
        <v>26.58809300292968</v>
      </c>
      <c r="P12" s="9">
        <f t="shared" si="3"/>
        <v>27.252795328002918</v>
      </c>
      <c r="Q12" s="9">
        <f t="shared" si="3"/>
        <v>27.93411521120299</v>
      </c>
      <c r="R12" s="9">
        <f t="shared" si="3"/>
        <v>28.632468091483062</v>
      </c>
      <c r="S12" s="9">
        <f t="shared" si="3"/>
        <v>29.348279793770136</v>
      </c>
      <c r="T12" s="9">
        <f t="shared" si="3"/>
        <v>30.081986788614387</v>
      </c>
      <c r="U12" s="8">
        <f t="shared" si="3"/>
        <v>30.834036458329745</v>
      </c>
      <c r="V12" s="8">
        <f t="shared" si="3"/>
        <v>31.604887369787985</v>
      </c>
      <c r="W12" s="8">
        <f t="shared" si="3"/>
        <v>32.39500955403268</v>
      </c>
      <c r="X12" s="8">
        <f t="shared" si="3"/>
        <v>33.2048847928835</v>
      </c>
      <c r="Y12" s="8">
        <f t="shared" si="3"/>
        <v>34.03500691270558</v>
      </c>
      <c r="Z12" s="8">
        <f t="shared" si="3"/>
        <v>34.88588208552322</v>
      </c>
    </row>
    <row r="13" spans="3:20" ht="12.75">
      <c r="C13" s="6"/>
      <c r="D13" s="7"/>
      <c r="E13" s="7"/>
      <c r="F13" s="7"/>
      <c r="L13" s="10"/>
      <c r="M13" s="10"/>
      <c r="N13" s="10"/>
      <c r="O13" s="10"/>
      <c r="P13" s="10"/>
      <c r="Q13" s="10"/>
      <c r="R13" s="10"/>
      <c r="S13" s="10"/>
      <c r="T13" s="10"/>
    </row>
    <row r="14" spans="3:26" ht="12.75">
      <c r="C14" s="6" t="s">
        <v>41</v>
      </c>
      <c r="D14" s="7" t="s">
        <v>33</v>
      </c>
      <c r="E14" s="7">
        <v>103</v>
      </c>
      <c r="F14" s="7" t="s">
        <v>42</v>
      </c>
      <c r="G14" s="8">
        <v>9.5</v>
      </c>
      <c r="H14" s="8">
        <f>G14+0.5</f>
        <v>10</v>
      </c>
      <c r="I14" s="8">
        <f>H14+0.5</f>
        <v>10.5</v>
      </c>
      <c r="J14" s="8">
        <f>I14+0.5</f>
        <v>11</v>
      </c>
      <c r="K14" s="8">
        <f>J14*K2</f>
        <v>11.274999999999999</v>
      </c>
      <c r="L14" s="9">
        <f aca="true" t="shared" si="4" ref="L14:Z14">K14*$K2</f>
        <v>11.556874999999998</v>
      </c>
      <c r="M14" s="9">
        <f t="shared" si="4"/>
        <v>11.845796874999998</v>
      </c>
      <c r="N14" s="9">
        <f t="shared" si="4"/>
        <v>12.141941796874997</v>
      </c>
      <c r="O14" s="9">
        <f t="shared" si="4"/>
        <v>12.445490341796871</v>
      </c>
      <c r="P14" s="9">
        <f t="shared" si="4"/>
        <v>12.756627600341792</v>
      </c>
      <c r="Q14" s="9">
        <f t="shared" si="4"/>
        <v>13.075543290350335</v>
      </c>
      <c r="R14" s="9">
        <f t="shared" si="4"/>
        <v>13.402431872609093</v>
      </c>
      <c r="S14" s="9">
        <f t="shared" si="4"/>
        <v>13.737492669424318</v>
      </c>
      <c r="T14" s="9">
        <f t="shared" si="4"/>
        <v>14.080929986159925</v>
      </c>
      <c r="U14" s="8">
        <f t="shared" si="4"/>
        <v>14.43295323581392</v>
      </c>
      <c r="V14" s="8">
        <f t="shared" si="4"/>
        <v>14.793777066709268</v>
      </c>
      <c r="W14" s="8">
        <f t="shared" si="4"/>
        <v>15.163621493376999</v>
      </c>
      <c r="X14" s="8">
        <f t="shared" si="4"/>
        <v>15.542712030711423</v>
      </c>
      <c r="Y14" s="8">
        <f t="shared" si="4"/>
        <v>15.931279831479207</v>
      </c>
      <c r="Z14" s="8">
        <f t="shared" si="4"/>
        <v>16.329561827266186</v>
      </c>
    </row>
    <row r="15" spans="3:20" ht="12.75">
      <c r="C15" s="6"/>
      <c r="D15" s="7"/>
      <c r="E15" s="7"/>
      <c r="F15" s="7"/>
      <c r="L15" s="10"/>
      <c r="M15" s="10"/>
      <c r="N15" s="10"/>
      <c r="O15" s="10"/>
      <c r="P15" s="10"/>
      <c r="Q15" s="10"/>
      <c r="R15" s="10"/>
      <c r="S15" s="10"/>
      <c r="T15" s="10"/>
    </row>
    <row r="16" spans="1:26" ht="12.75">
      <c r="A16" s="1" t="s">
        <v>30</v>
      </c>
      <c r="B16" s="2" t="s">
        <v>31</v>
      </c>
      <c r="C16" s="13" t="s">
        <v>43</v>
      </c>
      <c r="D16" s="14" t="s">
        <v>33</v>
      </c>
      <c r="E16" s="7">
        <v>111</v>
      </c>
      <c r="F16" s="7"/>
      <c r="G16" s="15">
        <v>20</v>
      </c>
      <c r="H16" s="15">
        <f>G16+0.5</f>
        <v>20.5</v>
      </c>
      <c r="I16" s="15">
        <f>H16+0.5</f>
        <v>21</v>
      </c>
      <c r="J16" s="15">
        <f>I16+0.5</f>
        <v>21.5</v>
      </c>
      <c r="K16" s="16">
        <f>J16*K2</f>
        <v>22.037499999999998</v>
      </c>
      <c r="L16" s="16">
        <f aca="true" t="shared" si="5" ref="L16:Z16">K16*$K2</f>
        <v>22.588437499999994</v>
      </c>
      <c r="M16" s="16">
        <f t="shared" si="5"/>
        <v>23.153148437499993</v>
      </c>
      <c r="N16" s="16">
        <f t="shared" si="5"/>
        <v>23.73197714843749</v>
      </c>
      <c r="O16" s="16">
        <f t="shared" si="5"/>
        <v>24.325276577148426</v>
      </c>
      <c r="P16" s="16">
        <f t="shared" si="5"/>
        <v>24.933408491577133</v>
      </c>
      <c r="Q16" s="16">
        <f t="shared" si="5"/>
        <v>25.55674370386656</v>
      </c>
      <c r="R16" s="16">
        <f t="shared" si="5"/>
        <v>26.19566229646322</v>
      </c>
      <c r="S16" s="16">
        <f t="shared" si="5"/>
        <v>26.850553853874796</v>
      </c>
      <c r="T16" s="16">
        <f t="shared" si="5"/>
        <v>27.521817700221664</v>
      </c>
      <c r="U16" s="15">
        <f t="shared" si="5"/>
        <v>28.209863142727205</v>
      </c>
      <c r="V16" s="15">
        <f t="shared" si="5"/>
        <v>28.915109721295384</v>
      </c>
      <c r="W16" s="15">
        <f t="shared" si="5"/>
        <v>29.637987464327765</v>
      </c>
      <c r="X16" s="15">
        <f t="shared" si="5"/>
        <v>30.378937150935958</v>
      </c>
      <c r="Y16" s="15">
        <f t="shared" si="5"/>
        <v>31.138410579709355</v>
      </c>
      <c r="Z16" s="15">
        <f t="shared" si="5"/>
        <v>31.916870844202087</v>
      </c>
    </row>
    <row r="17" spans="1:20" s="18" customFormat="1" ht="12.75">
      <c r="A17" s="1"/>
      <c r="B17" s="2"/>
      <c r="C17" s="17"/>
      <c r="D17" s="17"/>
      <c r="E17" s="17"/>
      <c r="F17" s="17"/>
      <c r="L17" s="19"/>
      <c r="M17" s="19"/>
      <c r="N17" s="19"/>
      <c r="O17" s="19"/>
      <c r="P17" s="19"/>
      <c r="Q17" s="19"/>
      <c r="R17" s="19"/>
      <c r="S17" s="19"/>
      <c r="T17" s="19"/>
    </row>
    <row r="18" spans="1:26" ht="12.75">
      <c r="A18" s="1" t="s">
        <v>30</v>
      </c>
      <c r="B18" s="2" t="s">
        <v>31</v>
      </c>
      <c r="C18" s="20" t="s">
        <v>44</v>
      </c>
      <c r="D18" s="20" t="s">
        <v>33</v>
      </c>
      <c r="E18" s="20">
        <v>111</v>
      </c>
      <c r="F18" s="20" t="s">
        <v>45</v>
      </c>
      <c r="G18" s="21">
        <f>G16</f>
        <v>20</v>
      </c>
      <c r="H18" s="21">
        <f>H16</f>
        <v>20.5</v>
      </c>
      <c r="I18" s="21">
        <f>I16</f>
        <v>21</v>
      </c>
      <c r="J18" s="21">
        <f>J16</f>
        <v>21.5</v>
      </c>
      <c r="K18" s="22">
        <f>J18*K2</f>
        <v>22.037499999999998</v>
      </c>
      <c r="L18" s="22">
        <f aca="true" t="shared" si="6" ref="L18:Z18">K18*$K2</f>
        <v>22.588437499999994</v>
      </c>
      <c r="M18" s="22">
        <f t="shared" si="6"/>
        <v>23.153148437499993</v>
      </c>
      <c r="N18" s="22">
        <f t="shared" si="6"/>
        <v>23.73197714843749</v>
      </c>
      <c r="O18" s="22">
        <f t="shared" si="6"/>
        <v>24.325276577148426</v>
      </c>
      <c r="P18" s="22">
        <f t="shared" si="6"/>
        <v>24.933408491577133</v>
      </c>
      <c r="Q18" s="22">
        <f t="shared" si="6"/>
        <v>25.55674370386656</v>
      </c>
      <c r="R18" s="22">
        <f t="shared" si="6"/>
        <v>26.19566229646322</v>
      </c>
      <c r="S18" s="22">
        <f t="shared" si="6"/>
        <v>26.850553853874796</v>
      </c>
      <c r="T18" s="22">
        <f t="shared" si="6"/>
        <v>27.521817700221664</v>
      </c>
      <c r="U18" s="22">
        <f t="shared" si="6"/>
        <v>28.209863142727205</v>
      </c>
      <c r="V18" s="22">
        <f t="shared" si="6"/>
        <v>28.915109721295384</v>
      </c>
      <c r="W18" s="22">
        <f t="shared" si="6"/>
        <v>29.637987464327765</v>
      </c>
      <c r="X18" s="22">
        <f t="shared" si="6"/>
        <v>30.378937150935958</v>
      </c>
      <c r="Y18" s="22">
        <f t="shared" si="6"/>
        <v>31.138410579709355</v>
      </c>
      <c r="Z18" s="22">
        <f t="shared" si="6"/>
        <v>31.916870844202087</v>
      </c>
    </row>
    <row r="19" spans="2:20" ht="12.75">
      <c r="B19" s="23"/>
      <c r="C19" s="24"/>
      <c r="D19" s="24"/>
      <c r="E19" s="24"/>
      <c r="F19" s="24"/>
      <c r="L19" s="10"/>
      <c r="M19" s="10"/>
      <c r="N19" s="10"/>
      <c r="O19" s="10"/>
      <c r="P19" s="10"/>
      <c r="Q19" s="10"/>
      <c r="R19" s="10"/>
      <c r="S19" s="10"/>
      <c r="T19" s="10"/>
    </row>
    <row r="20" spans="3:26" ht="12.75">
      <c r="C20" s="25"/>
      <c r="D20" s="25"/>
      <c r="E20" s="25"/>
      <c r="F20" s="25"/>
      <c r="G20" s="26"/>
      <c r="H20" s="26"/>
      <c r="I20" s="26"/>
      <c r="J20" s="26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6"/>
      <c r="V20" s="26"/>
      <c r="W20" s="26"/>
      <c r="X20" s="26"/>
      <c r="Y20" s="26"/>
      <c r="Z20" s="26"/>
    </row>
    <row r="21" spans="3:26" ht="12.75">
      <c r="C21" s="28"/>
      <c r="G21" s="29"/>
      <c r="H21" s="29"/>
      <c r="I21" s="29"/>
      <c r="J21" s="29"/>
      <c r="K21" s="29"/>
      <c r="L21" s="30"/>
      <c r="M21" s="30"/>
      <c r="N21" s="30"/>
      <c r="O21" s="30"/>
      <c r="P21" s="30"/>
      <c r="Q21" s="30"/>
      <c r="R21" s="30"/>
      <c r="S21" s="30"/>
      <c r="T21" s="30"/>
      <c r="U21" s="29"/>
      <c r="V21" s="29"/>
      <c r="W21" s="29"/>
      <c r="X21" s="29"/>
      <c r="Y21" s="29"/>
      <c r="Z21" s="29"/>
    </row>
    <row r="22" spans="3:26" ht="12.75">
      <c r="C22" t="s">
        <v>46</v>
      </c>
      <c r="G22" s="29"/>
      <c r="H22" s="29"/>
      <c r="I22" s="29"/>
      <c r="J22" s="29"/>
      <c r="K22" s="29"/>
      <c r="L22" s="30"/>
      <c r="M22" s="30"/>
      <c r="N22" s="30"/>
      <c r="O22" s="30"/>
      <c r="P22" s="30"/>
      <c r="Q22" s="30"/>
      <c r="R22" s="30"/>
      <c r="S22" s="30"/>
      <c r="T22" s="30"/>
      <c r="U22" s="29"/>
      <c r="V22" s="29"/>
      <c r="W22" s="29"/>
      <c r="X22" s="29"/>
      <c r="Y22" s="29"/>
      <c r="Z22" s="29"/>
    </row>
    <row r="23" spans="3:26" ht="12.75" customHeight="1">
      <c r="C23" s="6" t="s">
        <v>47</v>
      </c>
      <c r="D23" s="7" t="s">
        <v>48</v>
      </c>
      <c r="E23" s="7">
        <v>105</v>
      </c>
      <c r="F23" s="7" t="s">
        <v>49</v>
      </c>
      <c r="G23" s="9">
        <v>11.5</v>
      </c>
      <c r="H23" s="9">
        <f>G23+0.5</f>
        <v>12</v>
      </c>
      <c r="I23" s="9">
        <f>H23+0.5</f>
        <v>12.5</v>
      </c>
      <c r="J23" s="9">
        <f>I23+0.5</f>
        <v>13</v>
      </c>
      <c r="K23" s="22">
        <f aca="true" t="shared" si="7" ref="K23:Z23">J23*$K$2</f>
        <v>13.325</v>
      </c>
      <c r="L23" s="22">
        <f t="shared" si="7"/>
        <v>13.658124999999998</v>
      </c>
      <c r="M23" s="22">
        <f t="shared" si="7"/>
        <v>13.999578124999998</v>
      </c>
      <c r="N23" s="22">
        <f t="shared" si="7"/>
        <v>14.349567578124995</v>
      </c>
      <c r="O23" s="22">
        <f t="shared" si="7"/>
        <v>14.708306767578119</v>
      </c>
      <c r="P23" s="22">
        <f t="shared" si="7"/>
        <v>15.07601443676757</v>
      </c>
      <c r="Q23" s="22">
        <f t="shared" si="7"/>
        <v>15.45291479768676</v>
      </c>
      <c r="R23" s="22">
        <f t="shared" si="7"/>
        <v>15.839237667628927</v>
      </c>
      <c r="S23" s="22">
        <f t="shared" si="7"/>
        <v>16.23521860931965</v>
      </c>
      <c r="T23" s="22">
        <f t="shared" si="7"/>
        <v>16.64109907455264</v>
      </c>
      <c r="U23" s="22">
        <f t="shared" si="7"/>
        <v>17.057126551416452</v>
      </c>
      <c r="V23" s="22">
        <f t="shared" si="7"/>
        <v>17.483554715201862</v>
      </c>
      <c r="W23" s="22">
        <f t="shared" si="7"/>
        <v>17.920643583081908</v>
      </c>
      <c r="X23" s="22">
        <f t="shared" si="7"/>
        <v>18.368659672658953</v>
      </c>
      <c r="Y23" s="22">
        <f t="shared" si="7"/>
        <v>18.827876164475427</v>
      </c>
      <c r="Z23" s="22">
        <f t="shared" si="7"/>
        <v>19.29857306858731</v>
      </c>
    </row>
    <row r="24" spans="3:26" ht="12.75" customHeight="1">
      <c r="C24" s="6"/>
      <c r="D24" s="7"/>
      <c r="E24" s="7"/>
      <c r="F24" s="7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8"/>
      <c r="V24" s="8"/>
      <c r="W24" s="8"/>
      <c r="X24" s="8"/>
      <c r="Y24" s="8"/>
      <c r="Z24" s="31"/>
    </row>
    <row r="25" spans="2:26" ht="12.75" customHeight="1">
      <c r="B25" s="39"/>
      <c r="C25" s="6" t="s">
        <v>191</v>
      </c>
      <c r="D25" s="7" t="s">
        <v>48</v>
      </c>
      <c r="E25" s="7">
        <v>107</v>
      </c>
      <c r="F25" s="7"/>
      <c r="G25" s="9">
        <v>13.5</v>
      </c>
      <c r="H25" s="9">
        <v>14</v>
      </c>
      <c r="I25" s="9">
        <v>14.5</v>
      </c>
      <c r="J25" s="9">
        <v>15</v>
      </c>
      <c r="K25" s="47">
        <v>15.374999999999998</v>
      </c>
      <c r="L25" s="47">
        <v>15.759374999999997</v>
      </c>
      <c r="M25" s="47">
        <v>16.153359374999994</v>
      </c>
      <c r="N25" s="47">
        <v>16.557193359374992</v>
      </c>
      <c r="O25" s="47">
        <v>16.971123193359364</v>
      </c>
      <c r="P25" s="47">
        <v>17.395401273193347</v>
      </c>
      <c r="Q25" s="47">
        <v>17.83028630502318</v>
      </c>
      <c r="R25" s="47">
        <v>18.276043462648758</v>
      </c>
      <c r="S25" s="47">
        <v>18.732944549214974</v>
      </c>
      <c r="T25" s="47">
        <v>19.201268162945347</v>
      </c>
      <c r="U25" s="48">
        <v>19.68129986701898</v>
      </c>
      <c r="V25" s="48">
        <v>20.173332363694453</v>
      </c>
      <c r="W25" s="48">
        <v>20.677665672786812</v>
      </c>
      <c r="X25" s="48">
        <v>21.19460731460648</v>
      </c>
      <c r="Y25" s="48">
        <v>21.724472497471638</v>
      </c>
      <c r="Z25" s="49">
        <v>22.267584309908425</v>
      </c>
    </row>
    <row r="26" spans="2:26" ht="12.75" customHeight="1">
      <c r="B26" s="39"/>
      <c r="C26" s="6"/>
      <c r="D26" s="7"/>
      <c r="E26" s="7"/>
      <c r="F26" s="7"/>
      <c r="G26" s="9"/>
      <c r="H26" s="9"/>
      <c r="I26" s="9"/>
      <c r="J26" s="9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8"/>
      <c r="V26" s="48"/>
      <c r="W26" s="48"/>
      <c r="X26" s="48"/>
      <c r="Y26" s="48"/>
      <c r="Z26" s="49"/>
    </row>
    <row r="27" spans="3:26" ht="12.75" customHeight="1">
      <c r="C27" s="6" t="s">
        <v>50</v>
      </c>
      <c r="D27" s="7" t="s">
        <v>48</v>
      </c>
      <c r="E27" s="7">
        <v>107</v>
      </c>
      <c r="F27" s="7" t="s">
        <v>51</v>
      </c>
      <c r="G27" s="8">
        <v>13.5</v>
      </c>
      <c r="H27" s="8">
        <f>G27+0.5</f>
        <v>14</v>
      </c>
      <c r="I27" s="8">
        <f>H27+0.5</f>
        <v>14.5</v>
      </c>
      <c r="J27" s="8">
        <f>I27+0.5</f>
        <v>15</v>
      </c>
      <c r="K27" s="22">
        <f aca="true" t="shared" si="8" ref="K27:Z27">J27*$K$2</f>
        <v>15.374999999999998</v>
      </c>
      <c r="L27" s="22">
        <f t="shared" si="8"/>
        <v>15.759374999999997</v>
      </c>
      <c r="M27" s="22">
        <f t="shared" si="8"/>
        <v>16.153359374999994</v>
      </c>
      <c r="N27" s="22">
        <f t="shared" si="8"/>
        <v>16.557193359374992</v>
      </c>
      <c r="O27" s="22">
        <f t="shared" si="8"/>
        <v>16.971123193359364</v>
      </c>
      <c r="P27" s="22">
        <f t="shared" si="8"/>
        <v>17.395401273193347</v>
      </c>
      <c r="Q27" s="22">
        <f t="shared" si="8"/>
        <v>17.83028630502318</v>
      </c>
      <c r="R27" s="22">
        <f t="shared" si="8"/>
        <v>18.276043462648758</v>
      </c>
      <c r="S27" s="22">
        <f t="shared" si="8"/>
        <v>18.732944549214974</v>
      </c>
      <c r="T27" s="22">
        <f t="shared" si="8"/>
        <v>19.201268162945347</v>
      </c>
      <c r="U27" s="22">
        <f t="shared" si="8"/>
        <v>19.68129986701898</v>
      </c>
      <c r="V27" s="22">
        <f t="shared" si="8"/>
        <v>20.173332363694453</v>
      </c>
      <c r="W27" s="22">
        <f t="shared" si="8"/>
        <v>20.677665672786812</v>
      </c>
      <c r="X27" s="22">
        <f t="shared" si="8"/>
        <v>21.19460731460648</v>
      </c>
      <c r="Y27" s="22">
        <f t="shared" si="8"/>
        <v>21.724472497471638</v>
      </c>
      <c r="Z27" s="22">
        <f t="shared" si="8"/>
        <v>22.267584309908425</v>
      </c>
    </row>
    <row r="28" spans="3:20" ht="12.75" customHeight="1">
      <c r="C28" s="6"/>
      <c r="D28" s="7"/>
      <c r="E28" s="7"/>
      <c r="F28" s="7"/>
      <c r="L28" s="10"/>
      <c r="M28" s="10"/>
      <c r="N28" s="10"/>
      <c r="O28" s="10"/>
      <c r="P28" s="10"/>
      <c r="Q28" s="10"/>
      <c r="R28" s="10"/>
      <c r="S28" s="10"/>
      <c r="T28" s="10"/>
    </row>
    <row r="29" spans="3:26" ht="12.75" customHeight="1">
      <c r="C29" s="6" t="s">
        <v>52</v>
      </c>
      <c r="D29" s="7" t="s">
        <v>48</v>
      </c>
      <c r="E29" s="7">
        <v>105</v>
      </c>
      <c r="F29" s="7" t="s">
        <v>53</v>
      </c>
      <c r="G29" s="8">
        <v>11.5</v>
      </c>
      <c r="H29" s="8">
        <f>G29+0.5</f>
        <v>12</v>
      </c>
      <c r="I29" s="8">
        <f>H29+0.5</f>
        <v>12.5</v>
      </c>
      <c r="J29" s="8">
        <f>I29+0.5</f>
        <v>13</v>
      </c>
      <c r="K29" s="22">
        <f aca="true" t="shared" si="9" ref="K29:Z29">J29*$K$2</f>
        <v>13.325</v>
      </c>
      <c r="L29" s="22">
        <f t="shared" si="9"/>
        <v>13.658124999999998</v>
      </c>
      <c r="M29" s="22">
        <f t="shared" si="9"/>
        <v>13.999578124999998</v>
      </c>
      <c r="N29" s="22">
        <f t="shared" si="9"/>
        <v>14.349567578124995</v>
      </c>
      <c r="O29" s="22">
        <f t="shared" si="9"/>
        <v>14.708306767578119</v>
      </c>
      <c r="P29" s="22">
        <f t="shared" si="9"/>
        <v>15.07601443676757</v>
      </c>
      <c r="Q29" s="22">
        <f t="shared" si="9"/>
        <v>15.45291479768676</v>
      </c>
      <c r="R29" s="22">
        <f t="shared" si="9"/>
        <v>15.839237667628927</v>
      </c>
      <c r="S29" s="22">
        <f t="shared" si="9"/>
        <v>16.23521860931965</v>
      </c>
      <c r="T29" s="22">
        <f t="shared" si="9"/>
        <v>16.64109907455264</v>
      </c>
      <c r="U29" s="22">
        <f t="shared" si="9"/>
        <v>17.057126551416452</v>
      </c>
      <c r="V29" s="22">
        <f t="shared" si="9"/>
        <v>17.483554715201862</v>
      </c>
      <c r="W29" s="22">
        <f t="shared" si="9"/>
        <v>17.920643583081908</v>
      </c>
      <c r="X29" s="22">
        <f t="shared" si="9"/>
        <v>18.368659672658953</v>
      </c>
      <c r="Y29" s="22">
        <f t="shared" si="9"/>
        <v>18.827876164475427</v>
      </c>
      <c r="Z29" s="22">
        <f t="shared" si="9"/>
        <v>19.29857306858731</v>
      </c>
    </row>
    <row r="30" spans="3:20" ht="12.75" customHeight="1">
      <c r="C30" s="6"/>
      <c r="D30" s="7"/>
      <c r="E30" s="7"/>
      <c r="F30" s="7"/>
      <c r="L30" s="10"/>
      <c r="M30" s="10"/>
      <c r="N30" s="10"/>
      <c r="O30" s="10"/>
      <c r="P30" s="10"/>
      <c r="Q30" s="10"/>
      <c r="R30" s="10"/>
      <c r="S30" s="10"/>
      <c r="T30" s="10"/>
    </row>
    <row r="31" spans="3:26" ht="12.75" customHeight="1">
      <c r="C31" s="6" t="s">
        <v>54</v>
      </c>
      <c r="D31" s="7" t="s">
        <v>48</v>
      </c>
      <c r="E31" s="7">
        <v>104</v>
      </c>
      <c r="F31" s="7" t="s">
        <v>55</v>
      </c>
      <c r="G31" s="8">
        <v>10.5</v>
      </c>
      <c r="H31" s="8">
        <f>G31+0.5</f>
        <v>11</v>
      </c>
      <c r="I31" s="8">
        <f>H31+0.5</f>
        <v>11.5</v>
      </c>
      <c r="J31" s="8">
        <f>I31+0.5</f>
        <v>12</v>
      </c>
      <c r="K31" s="22">
        <f aca="true" t="shared" si="10" ref="K31:Z31">J31*$K$2</f>
        <v>12.299999999999999</v>
      </c>
      <c r="L31" s="22">
        <f t="shared" si="10"/>
        <v>12.607499999999998</v>
      </c>
      <c r="M31" s="22">
        <f t="shared" si="10"/>
        <v>12.922687499999997</v>
      </c>
      <c r="N31" s="22">
        <f t="shared" si="10"/>
        <v>13.245754687499996</v>
      </c>
      <c r="O31" s="22">
        <f t="shared" si="10"/>
        <v>13.576898554687496</v>
      </c>
      <c r="P31" s="22">
        <f t="shared" si="10"/>
        <v>13.916321018554681</v>
      </c>
      <c r="Q31" s="22">
        <f t="shared" si="10"/>
        <v>14.264229044018547</v>
      </c>
      <c r="R31" s="22">
        <f t="shared" si="10"/>
        <v>14.620834770119009</v>
      </c>
      <c r="S31" s="22">
        <f t="shared" si="10"/>
        <v>14.986355639371983</v>
      </c>
      <c r="T31" s="22">
        <f t="shared" si="10"/>
        <v>15.36101453035628</v>
      </c>
      <c r="U31" s="22">
        <f t="shared" si="10"/>
        <v>15.745039893615186</v>
      </c>
      <c r="V31" s="22">
        <f t="shared" si="10"/>
        <v>16.138665890955565</v>
      </c>
      <c r="W31" s="22">
        <f t="shared" si="10"/>
        <v>16.542132538229453</v>
      </c>
      <c r="X31" s="22">
        <f t="shared" si="10"/>
        <v>16.95568585168519</v>
      </c>
      <c r="Y31" s="22">
        <f t="shared" si="10"/>
        <v>17.379577997977318</v>
      </c>
      <c r="Z31" s="22">
        <f t="shared" si="10"/>
        <v>17.81406744792675</v>
      </c>
    </row>
    <row r="32" spans="3:26" ht="12.75" customHeight="1">
      <c r="C32" s="6"/>
      <c r="D32" s="7"/>
      <c r="E32" s="7"/>
      <c r="F32" s="7"/>
      <c r="G32" s="8"/>
      <c r="H32" s="8"/>
      <c r="I32" s="8"/>
      <c r="J32" s="9"/>
      <c r="K32" s="8"/>
      <c r="L32" s="9"/>
      <c r="M32" s="9"/>
      <c r="N32" s="9"/>
      <c r="O32" s="9"/>
      <c r="P32" s="9"/>
      <c r="Q32" s="9"/>
      <c r="R32" s="9"/>
      <c r="S32" s="9"/>
      <c r="T32" s="9"/>
      <c r="U32" s="8"/>
      <c r="V32" s="8"/>
      <c r="W32" s="8"/>
      <c r="X32" s="8"/>
      <c r="Y32" s="8"/>
      <c r="Z32" s="31"/>
    </row>
    <row r="33" spans="3:26" ht="12.75" customHeight="1">
      <c r="C33" s="6" t="s">
        <v>56</v>
      </c>
      <c r="D33" s="7" t="s">
        <v>48</v>
      </c>
      <c r="E33" s="7">
        <v>103</v>
      </c>
      <c r="F33" s="7" t="s">
        <v>57</v>
      </c>
      <c r="G33" s="8">
        <f>G14</f>
        <v>9.5</v>
      </c>
      <c r="H33" s="8">
        <f>H14</f>
        <v>10</v>
      </c>
      <c r="I33" s="8">
        <f>I14</f>
        <v>10.5</v>
      </c>
      <c r="J33" s="8">
        <f>J14</f>
        <v>11</v>
      </c>
      <c r="K33" s="22">
        <f aca="true" t="shared" si="11" ref="K33:Z33">J33*$K$2</f>
        <v>11.274999999999999</v>
      </c>
      <c r="L33" s="22">
        <f t="shared" si="11"/>
        <v>11.556874999999998</v>
      </c>
      <c r="M33" s="22">
        <f t="shared" si="11"/>
        <v>11.845796874999998</v>
      </c>
      <c r="N33" s="22">
        <f t="shared" si="11"/>
        <v>12.141941796874997</v>
      </c>
      <c r="O33" s="22">
        <f t="shared" si="11"/>
        <v>12.445490341796871</v>
      </c>
      <c r="P33" s="22">
        <f t="shared" si="11"/>
        <v>12.756627600341792</v>
      </c>
      <c r="Q33" s="22">
        <f t="shared" si="11"/>
        <v>13.075543290350335</v>
      </c>
      <c r="R33" s="22">
        <f t="shared" si="11"/>
        <v>13.402431872609093</v>
      </c>
      <c r="S33" s="22">
        <f t="shared" si="11"/>
        <v>13.737492669424318</v>
      </c>
      <c r="T33" s="22">
        <f t="shared" si="11"/>
        <v>14.080929986159925</v>
      </c>
      <c r="U33" s="22">
        <f t="shared" si="11"/>
        <v>14.43295323581392</v>
      </c>
      <c r="V33" s="22">
        <f t="shared" si="11"/>
        <v>14.793777066709268</v>
      </c>
      <c r="W33" s="22">
        <f t="shared" si="11"/>
        <v>15.163621493376999</v>
      </c>
      <c r="X33" s="22">
        <f t="shared" si="11"/>
        <v>15.542712030711423</v>
      </c>
      <c r="Y33" s="22">
        <f t="shared" si="11"/>
        <v>15.931279831479207</v>
      </c>
      <c r="Z33" s="22">
        <f t="shared" si="11"/>
        <v>16.329561827266186</v>
      </c>
    </row>
    <row r="34" spans="3:26" ht="12.75" customHeight="1">
      <c r="C34" s="6"/>
      <c r="D34" s="7"/>
      <c r="E34" s="7"/>
      <c r="F34" s="7"/>
      <c r="G34" s="8"/>
      <c r="H34" s="8"/>
      <c r="I34" s="8"/>
      <c r="J34" s="8"/>
      <c r="K34" s="8"/>
      <c r="L34" s="9"/>
      <c r="M34" s="9"/>
      <c r="N34" s="9"/>
      <c r="O34" s="9"/>
      <c r="P34" s="9"/>
      <c r="Q34" s="9"/>
      <c r="R34" s="9"/>
      <c r="S34" s="9"/>
      <c r="T34" s="9"/>
      <c r="U34" s="8"/>
      <c r="V34" s="8"/>
      <c r="W34" s="8"/>
      <c r="X34" s="8"/>
      <c r="Y34" s="8"/>
      <c r="Z34" s="31"/>
    </row>
    <row r="35" spans="3:26" ht="12.75" customHeight="1">
      <c r="C35" s="32" t="s">
        <v>58</v>
      </c>
      <c r="D35" s="7" t="s">
        <v>48</v>
      </c>
      <c r="E35" s="7">
        <v>105</v>
      </c>
      <c r="F35" s="33" t="s">
        <v>59</v>
      </c>
      <c r="G35" s="8">
        <f>G29</f>
        <v>11.5</v>
      </c>
      <c r="H35" s="8">
        <f>H29</f>
        <v>12</v>
      </c>
      <c r="I35" s="8">
        <f>I29</f>
        <v>12.5</v>
      </c>
      <c r="J35" s="8">
        <f>J29</f>
        <v>13</v>
      </c>
      <c r="K35" s="22">
        <f aca="true" t="shared" si="12" ref="K35:Z35">J35*$K$2</f>
        <v>13.325</v>
      </c>
      <c r="L35" s="22">
        <f t="shared" si="12"/>
        <v>13.658124999999998</v>
      </c>
      <c r="M35" s="22">
        <f t="shared" si="12"/>
        <v>13.999578124999998</v>
      </c>
      <c r="N35" s="22">
        <f t="shared" si="12"/>
        <v>14.349567578124995</v>
      </c>
      <c r="O35" s="22">
        <f t="shared" si="12"/>
        <v>14.708306767578119</v>
      </c>
      <c r="P35" s="22">
        <f t="shared" si="12"/>
        <v>15.07601443676757</v>
      </c>
      <c r="Q35" s="22">
        <f t="shared" si="12"/>
        <v>15.45291479768676</v>
      </c>
      <c r="R35" s="22">
        <f t="shared" si="12"/>
        <v>15.839237667628927</v>
      </c>
      <c r="S35" s="22">
        <f t="shared" si="12"/>
        <v>16.23521860931965</v>
      </c>
      <c r="T35" s="22">
        <f t="shared" si="12"/>
        <v>16.64109907455264</v>
      </c>
      <c r="U35" s="22">
        <f t="shared" si="12"/>
        <v>17.057126551416452</v>
      </c>
      <c r="V35" s="22">
        <f t="shared" si="12"/>
        <v>17.483554715201862</v>
      </c>
      <c r="W35" s="22">
        <f t="shared" si="12"/>
        <v>17.920643583081908</v>
      </c>
      <c r="X35" s="22">
        <f t="shared" si="12"/>
        <v>18.368659672658953</v>
      </c>
      <c r="Y35" s="22">
        <f t="shared" si="12"/>
        <v>18.827876164475427</v>
      </c>
      <c r="Z35" s="22">
        <f t="shared" si="12"/>
        <v>19.29857306858731</v>
      </c>
    </row>
    <row r="36" spans="3:26" ht="12.75" customHeight="1">
      <c r="C36" s="6"/>
      <c r="D36" s="7"/>
      <c r="E36" s="7"/>
      <c r="F36" s="7"/>
      <c r="G36" s="8"/>
      <c r="H36" s="8"/>
      <c r="I36" s="8"/>
      <c r="J36" s="8"/>
      <c r="K36" s="8"/>
      <c r="L36" s="9"/>
      <c r="M36" s="9"/>
      <c r="N36" s="9"/>
      <c r="O36" s="9"/>
      <c r="P36" s="9"/>
      <c r="Q36" s="9"/>
      <c r="R36" s="9"/>
      <c r="S36" s="34"/>
      <c r="T36" s="9"/>
      <c r="U36" s="8"/>
      <c r="V36" s="8"/>
      <c r="W36" s="8"/>
      <c r="X36" s="8"/>
      <c r="Y36" s="8"/>
      <c r="Z36" s="31"/>
    </row>
    <row r="37" spans="3:26" ht="12.75" customHeight="1">
      <c r="C37" s="6" t="s">
        <v>60</v>
      </c>
      <c r="D37" s="7" t="s">
        <v>48</v>
      </c>
      <c r="E37" s="7">
        <v>104</v>
      </c>
      <c r="F37" s="7" t="s">
        <v>61</v>
      </c>
      <c r="G37" s="9">
        <f>G31</f>
        <v>10.5</v>
      </c>
      <c r="H37" s="9">
        <f>H31</f>
        <v>11</v>
      </c>
      <c r="I37" s="9">
        <f>I31</f>
        <v>11.5</v>
      </c>
      <c r="J37" s="9">
        <f>J31</f>
        <v>12</v>
      </c>
      <c r="K37" s="22">
        <f aca="true" t="shared" si="13" ref="K37:Z37">J37*$K$2</f>
        <v>12.299999999999999</v>
      </c>
      <c r="L37" s="22">
        <f t="shared" si="13"/>
        <v>12.607499999999998</v>
      </c>
      <c r="M37" s="22">
        <f t="shared" si="13"/>
        <v>12.922687499999997</v>
      </c>
      <c r="N37" s="22">
        <f t="shared" si="13"/>
        <v>13.245754687499996</v>
      </c>
      <c r="O37" s="22">
        <f t="shared" si="13"/>
        <v>13.576898554687496</v>
      </c>
      <c r="P37" s="22">
        <f t="shared" si="13"/>
        <v>13.916321018554681</v>
      </c>
      <c r="Q37" s="22">
        <f t="shared" si="13"/>
        <v>14.264229044018547</v>
      </c>
      <c r="R37" s="22">
        <f t="shared" si="13"/>
        <v>14.620834770119009</v>
      </c>
      <c r="S37" s="22">
        <f t="shared" si="13"/>
        <v>14.986355639371983</v>
      </c>
      <c r="T37" s="22">
        <f t="shared" si="13"/>
        <v>15.36101453035628</v>
      </c>
      <c r="U37" s="22">
        <f t="shared" si="13"/>
        <v>15.745039893615186</v>
      </c>
      <c r="V37" s="22">
        <f t="shared" si="13"/>
        <v>16.138665890955565</v>
      </c>
      <c r="W37" s="22">
        <f t="shared" si="13"/>
        <v>16.542132538229453</v>
      </c>
      <c r="X37" s="22">
        <f t="shared" si="13"/>
        <v>16.95568585168519</v>
      </c>
      <c r="Y37" s="22">
        <f t="shared" si="13"/>
        <v>17.379577997977318</v>
      </c>
      <c r="Z37" s="22">
        <f t="shared" si="13"/>
        <v>17.81406744792675</v>
      </c>
    </row>
    <row r="38" spans="1:26" ht="12.75" customHeight="1">
      <c r="A38" s="35"/>
      <c r="B38" s="36"/>
      <c r="C38" s="6"/>
      <c r="D38" s="7"/>
      <c r="E38" s="7"/>
      <c r="F38" s="7"/>
      <c r="G38" s="9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31"/>
    </row>
    <row r="39" spans="3:26" ht="12.75">
      <c r="C39" s="6" t="s">
        <v>62</v>
      </c>
      <c r="D39" s="7" t="s">
        <v>48</v>
      </c>
      <c r="E39" s="7">
        <v>102</v>
      </c>
      <c r="F39" s="7" t="s">
        <v>63</v>
      </c>
      <c r="G39" s="9">
        <v>9</v>
      </c>
      <c r="H39" s="9">
        <f>G39+0.5</f>
        <v>9.5</v>
      </c>
      <c r="I39" s="9">
        <f>H39+0.5</f>
        <v>10</v>
      </c>
      <c r="J39" s="9">
        <f>I39+0.5</f>
        <v>10.5</v>
      </c>
      <c r="K39" s="22">
        <f aca="true" t="shared" si="14" ref="K39:Z39">J39*$K$2</f>
        <v>10.7625</v>
      </c>
      <c r="L39" s="22">
        <f t="shared" si="14"/>
        <v>11.031562499999998</v>
      </c>
      <c r="M39" s="22">
        <f t="shared" si="14"/>
        <v>11.307351562499997</v>
      </c>
      <c r="N39" s="22">
        <f t="shared" si="14"/>
        <v>11.590035351562497</v>
      </c>
      <c r="O39" s="22">
        <f t="shared" si="14"/>
        <v>11.879786235351558</v>
      </c>
      <c r="P39" s="22">
        <f t="shared" si="14"/>
        <v>12.176780891235346</v>
      </c>
      <c r="Q39" s="22">
        <f t="shared" si="14"/>
        <v>12.481200413516229</v>
      </c>
      <c r="R39" s="22">
        <f t="shared" si="14"/>
        <v>12.793230423854133</v>
      </c>
      <c r="S39" s="22">
        <f t="shared" si="14"/>
        <v>13.113061184450485</v>
      </c>
      <c r="T39" s="22">
        <f t="shared" si="14"/>
        <v>13.440887714061747</v>
      </c>
      <c r="U39" s="22">
        <f t="shared" si="14"/>
        <v>13.77690990691329</v>
      </c>
      <c r="V39" s="22">
        <f t="shared" si="14"/>
        <v>14.121332654586121</v>
      </c>
      <c r="W39" s="22">
        <f t="shared" si="14"/>
        <v>14.474365970950773</v>
      </c>
      <c r="X39" s="22">
        <f t="shared" si="14"/>
        <v>14.83622512022454</v>
      </c>
      <c r="Y39" s="22">
        <f t="shared" si="14"/>
        <v>15.207130748230153</v>
      </c>
      <c r="Z39" s="22">
        <f t="shared" si="14"/>
        <v>15.587309016935905</v>
      </c>
    </row>
    <row r="40" spans="3:26" ht="12.75">
      <c r="C40" s="32"/>
      <c r="D40" s="37"/>
      <c r="E40" s="37"/>
      <c r="F40" s="37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38"/>
    </row>
    <row r="41" spans="7:26" ht="12.75"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3:26" ht="12.75">
      <c r="C42" t="s">
        <v>64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2:26" ht="12.75">
      <c r="B43" s="2" t="s">
        <v>31</v>
      </c>
      <c r="C43" s="6" t="s">
        <v>65</v>
      </c>
      <c r="D43" s="7" t="s">
        <v>66</v>
      </c>
      <c r="E43" s="7">
        <v>110</v>
      </c>
      <c r="F43" s="7" t="s">
        <v>67</v>
      </c>
      <c r="G43" s="8">
        <f>18</f>
        <v>18</v>
      </c>
      <c r="H43" s="8">
        <f>G43+0.5</f>
        <v>18.5</v>
      </c>
      <c r="I43" s="8">
        <f>H43+0.5</f>
        <v>19</v>
      </c>
      <c r="J43" s="8">
        <f>I43+0.5</f>
        <v>19.5</v>
      </c>
      <c r="K43" s="22">
        <f aca="true" t="shared" si="15" ref="K43:Z43">J43*$K$2</f>
        <v>19.987499999999997</v>
      </c>
      <c r="L43" s="22">
        <f t="shared" si="15"/>
        <v>20.487187499999994</v>
      </c>
      <c r="M43" s="22">
        <f t="shared" si="15"/>
        <v>20.999367187499992</v>
      </c>
      <c r="N43" s="22">
        <f t="shared" si="15"/>
        <v>21.52435136718749</v>
      </c>
      <c r="O43" s="22">
        <f t="shared" si="15"/>
        <v>22.062460151367173</v>
      </c>
      <c r="P43" s="22">
        <f t="shared" si="15"/>
        <v>22.61402165515135</v>
      </c>
      <c r="Q43" s="22">
        <f t="shared" si="15"/>
        <v>23.17937219653013</v>
      </c>
      <c r="R43" s="22">
        <f t="shared" si="15"/>
        <v>23.758856501443383</v>
      </c>
      <c r="S43" s="22">
        <f t="shared" si="15"/>
        <v>24.352827913979464</v>
      </c>
      <c r="T43" s="22">
        <f t="shared" si="15"/>
        <v>24.96164861182895</v>
      </c>
      <c r="U43" s="22">
        <f t="shared" si="15"/>
        <v>25.58568982712467</v>
      </c>
      <c r="V43" s="22">
        <f t="shared" si="15"/>
        <v>26.225332072802786</v>
      </c>
      <c r="W43" s="22">
        <f t="shared" si="15"/>
        <v>26.880965374622853</v>
      </c>
      <c r="X43" s="22">
        <f t="shared" si="15"/>
        <v>27.55298950898842</v>
      </c>
      <c r="Y43" s="22">
        <f t="shared" si="15"/>
        <v>28.24181424671313</v>
      </c>
      <c r="Z43" s="22">
        <f t="shared" si="15"/>
        <v>28.947859602880957</v>
      </c>
    </row>
    <row r="44" spans="3:6" ht="12.75">
      <c r="C44" s="6"/>
      <c r="D44" s="7"/>
      <c r="E44" s="7"/>
      <c r="F44" s="7"/>
    </row>
    <row r="45" spans="2:26" ht="12.75">
      <c r="B45" s="39" t="s">
        <v>31</v>
      </c>
      <c r="C45" s="6" t="s">
        <v>68</v>
      </c>
      <c r="D45" s="7" t="s">
        <v>66</v>
      </c>
      <c r="E45" s="7">
        <v>108</v>
      </c>
      <c r="F45" s="7" t="s">
        <v>69</v>
      </c>
      <c r="G45" s="8">
        <v>14.5</v>
      </c>
      <c r="H45" s="8">
        <f>G45+0.5</f>
        <v>15</v>
      </c>
      <c r="I45" s="8">
        <f>H45+0.5</f>
        <v>15.5</v>
      </c>
      <c r="J45" s="8">
        <f>I45+0.5</f>
        <v>16</v>
      </c>
      <c r="K45" s="22">
        <f aca="true" t="shared" si="16" ref="K45:Z45">J45*$K$2</f>
        <v>16.4</v>
      </c>
      <c r="L45" s="22">
        <f t="shared" si="16"/>
        <v>16.81</v>
      </c>
      <c r="M45" s="22">
        <f t="shared" si="16"/>
        <v>17.230249999999998</v>
      </c>
      <c r="N45" s="22">
        <f t="shared" si="16"/>
        <v>17.661006249999996</v>
      </c>
      <c r="O45" s="22">
        <f t="shared" si="16"/>
        <v>18.102531406249994</v>
      </c>
      <c r="P45" s="22">
        <f t="shared" si="16"/>
        <v>18.555094691406243</v>
      </c>
      <c r="Q45" s="22">
        <f t="shared" si="16"/>
        <v>19.018972058691396</v>
      </c>
      <c r="R45" s="22">
        <f t="shared" si="16"/>
        <v>19.49444636015868</v>
      </c>
      <c r="S45" s="22">
        <f t="shared" si="16"/>
        <v>19.981807519162643</v>
      </c>
      <c r="T45" s="22">
        <f t="shared" si="16"/>
        <v>20.481352707141706</v>
      </c>
      <c r="U45" s="22">
        <f t="shared" si="16"/>
        <v>20.99338652482025</v>
      </c>
      <c r="V45" s="22">
        <f t="shared" si="16"/>
        <v>21.518221187940753</v>
      </c>
      <c r="W45" s="22">
        <f t="shared" si="16"/>
        <v>22.05617671763927</v>
      </c>
      <c r="X45" s="22">
        <f t="shared" si="16"/>
        <v>22.60758113558025</v>
      </c>
      <c r="Y45" s="22">
        <f t="shared" si="16"/>
        <v>23.172770663969754</v>
      </c>
      <c r="Z45" s="22">
        <f t="shared" si="16"/>
        <v>23.752089930568996</v>
      </c>
    </row>
    <row r="46" spans="3:26" ht="12.75">
      <c r="C46" s="6"/>
      <c r="D46" s="7"/>
      <c r="E46" s="7"/>
      <c r="F46" s="7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31"/>
    </row>
    <row r="47" spans="3:26" ht="12.75">
      <c r="C47" s="6" t="s">
        <v>70</v>
      </c>
      <c r="D47" s="7" t="s">
        <v>66</v>
      </c>
      <c r="E47" s="7">
        <v>107</v>
      </c>
      <c r="F47" s="7" t="s">
        <v>71</v>
      </c>
      <c r="G47" s="8">
        <f>G27</f>
        <v>13.5</v>
      </c>
      <c r="H47" s="8">
        <f>H27</f>
        <v>14</v>
      </c>
      <c r="I47" s="8">
        <f>I27</f>
        <v>14.5</v>
      </c>
      <c r="J47" s="8">
        <f>J27</f>
        <v>15</v>
      </c>
      <c r="K47" s="22">
        <f aca="true" t="shared" si="17" ref="K47:Z47">J47*$K$2</f>
        <v>15.374999999999998</v>
      </c>
      <c r="L47" s="22">
        <f t="shared" si="17"/>
        <v>15.759374999999997</v>
      </c>
      <c r="M47" s="22">
        <f t="shared" si="17"/>
        <v>16.153359374999994</v>
      </c>
      <c r="N47" s="22">
        <f t="shared" si="17"/>
        <v>16.557193359374992</v>
      </c>
      <c r="O47" s="22">
        <f t="shared" si="17"/>
        <v>16.971123193359364</v>
      </c>
      <c r="P47" s="22">
        <f t="shared" si="17"/>
        <v>17.395401273193347</v>
      </c>
      <c r="Q47" s="22">
        <f t="shared" si="17"/>
        <v>17.83028630502318</v>
      </c>
      <c r="R47" s="22">
        <f t="shared" si="17"/>
        <v>18.276043462648758</v>
      </c>
      <c r="S47" s="22">
        <f t="shared" si="17"/>
        <v>18.732944549214974</v>
      </c>
      <c r="T47" s="22">
        <f t="shared" si="17"/>
        <v>19.201268162945347</v>
      </c>
      <c r="U47" s="22">
        <f t="shared" si="17"/>
        <v>19.68129986701898</v>
      </c>
      <c r="V47" s="22">
        <f t="shared" si="17"/>
        <v>20.173332363694453</v>
      </c>
      <c r="W47" s="22">
        <f t="shared" si="17"/>
        <v>20.677665672786812</v>
      </c>
      <c r="X47" s="22">
        <f t="shared" si="17"/>
        <v>21.19460731460648</v>
      </c>
      <c r="Y47" s="22">
        <f t="shared" si="17"/>
        <v>21.724472497471638</v>
      </c>
      <c r="Z47" s="22">
        <f t="shared" si="17"/>
        <v>22.267584309908425</v>
      </c>
    </row>
    <row r="48" spans="3:26" ht="12.75">
      <c r="C48" s="6"/>
      <c r="D48" s="7"/>
      <c r="E48" s="7"/>
      <c r="F48" s="7"/>
      <c r="G48" s="8"/>
      <c r="H48" s="8"/>
      <c r="I48" s="8"/>
      <c r="J48" s="8"/>
      <c r="K48" s="8"/>
      <c r="L48" s="8"/>
      <c r="M48" s="9"/>
      <c r="N48" s="8"/>
      <c r="O48" s="8"/>
      <c r="P48" s="8"/>
      <c r="Q48" s="8"/>
      <c r="R48" s="8"/>
      <c r="S48" s="8"/>
      <c r="T48" s="8"/>
      <c r="U48" s="9"/>
      <c r="V48" s="8"/>
      <c r="W48" s="8"/>
      <c r="X48" s="8"/>
      <c r="Y48" s="8"/>
      <c r="Z48" s="31"/>
    </row>
    <row r="49" spans="3:26" ht="12.75">
      <c r="C49" s="6" t="s">
        <v>72</v>
      </c>
      <c r="D49" s="7" t="s">
        <v>66</v>
      </c>
      <c r="E49" s="7">
        <v>104</v>
      </c>
      <c r="F49" s="7" t="s">
        <v>73</v>
      </c>
      <c r="G49" s="9">
        <f>G37</f>
        <v>10.5</v>
      </c>
      <c r="H49" s="9">
        <f>H37</f>
        <v>11</v>
      </c>
      <c r="I49" s="9">
        <f>I37</f>
        <v>11.5</v>
      </c>
      <c r="J49" s="9">
        <f>J37</f>
        <v>12</v>
      </c>
      <c r="K49" s="22">
        <f aca="true" t="shared" si="18" ref="K49:Z49">J49*$K$2</f>
        <v>12.299999999999999</v>
      </c>
      <c r="L49" s="22">
        <f t="shared" si="18"/>
        <v>12.607499999999998</v>
      </c>
      <c r="M49" s="22">
        <f t="shared" si="18"/>
        <v>12.922687499999997</v>
      </c>
      <c r="N49" s="22">
        <f t="shared" si="18"/>
        <v>13.245754687499996</v>
      </c>
      <c r="O49" s="22">
        <f t="shared" si="18"/>
        <v>13.576898554687496</v>
      </c>
      <c r="P49" s="22">
        <f t="shared" si="18"/>
        <v>13.916321018554681</v>
      </c>
      <c r="Q49" s="22">
        <f t="shared" si="18"/>
        <v>14.264229044018547</v>
      </c>
      <c r="R49" s="22">
        <f t="shared" si="18"/>
        <v>14.620834770119009</v>
      </c>
      <c r="S49" s="22">
        <f t="shared" si="18"/>
        <v>14.986355639371983</v>
      </c>
      <c r="T49" s="22">
        <f t="shared" si="18"/>
        <v>15.36101453035628</v>
      </c>
      <c r="U49" s="22">
        <f t="shared" si="18"/>
        <v>15.745039893615186</v>
      </c>
      <c r="V49" s="22">
        <f t="shared" si="18"/>
        <v>16.138665890955565</v>
      </c>
      <c r="W49" s="22">
        <f t="shared" si="18"/>
        <v>16.542132538229453</v>
      </c>
      <c r="X49" s="22">
        <f t="shared" si="18"/>
        <v>16.95568585168519</v>
      </c>
      <c r="Y49" s="22">
        <f t="shared" si="18"/>
        <v>17.379577997977318</v>
      </c>
      <c r="Z49" s="22">
        <f t="shared" si="18"/>
        <v>17.81406744792675</v>
      </c>
    </row>
    <row r="50" spans="3:26" ht="12.75">
      <c r="C50" s="6"/>
      <c r="D50" s="7"/>
      <c r="E50" s="7"/>
      <c r="F50" s="7"/>
      <c r="G50" s="9"/>
      <c r="H50" s="9"/>
      <c r="I50" s="9"/>
      <c r="J50" s="9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31"/>
    </row>
    <row r="51" spans="3:26" ht="12.75">
      <c r="C51" s="6" t="s">
        <v>62</v>
      </c>
      <c r="D51" s="7" t="s">
        <v>66</v>
      </c>
      <c r="E51" s="7">
        <v>102</v>
      </c>
      <c r="F51" s="7" t="s">
        <v>74</v>
      </c>
      <c r="G51" s="8">
        <f>G39</f>
        <v>9</v>
      </c>
      <c r="H51" s="8">
        <f>H39</f>
        <v>9.5</v>
      </c>
      <c r="I51" s="8">
        <f>I39</f>
        <v>10</v>
      </c>
      <c r="J51" s="8">
        <f>J39</f>
        <v>10.5</v>
      </c>
      <c r="K51" s="22">
        <f aca="true" t="shared" si="19" ref="K51:Z51">J51*$K$2</f>
        <v>10.7625</v>
      </c>
      <c r="L51" s="22">
        <f t="shared" si="19"/>
        <v>11.031562499999998</v>
      </c>
      <c r="M51" s="22">
        <f t="shared" si="19"/>
        <v>11.307351562499997</v>
      </c>
      <c r="N51" s="22">
        <f t="shared" si="19"/>
        <v>11.590035351562497</v>
      </c>
      <c r="O51" s="22">
        <f t="shared" si="19"/>
        <v>11.879786235351558</v>
      </c>
      <c r="P51" s="22">
        <f t="shared" si="19"/>
        <v>12.176780891235346</v>
      </c>
      <c r="Q51" s="22">
        <f t="shared" si="19"/>
        <v>12.481200413516229</v>
      </c>
      <c r="R51" s="22">
        <f t="shared" si="19"/>
        <v>12.793230423854133</v>
      </c>
      <c r="S51" s="22">
        <f t="shared" si="19"/>
        <v>13.113061184450485</v>
      </c>
      <c r="T51" s="22">
        <f t="shared" si="19"/>
        <v>13.440887714061747</v>
      </c>
      <c r="U51" s="22">
        <f t="shared" si="19"/>
        <v>13.77690990691329</v>
      </c>
      <c r="V51" s="22">
        <f t="shared" si="19"/>
        <v>14.121332654586121</v>
      </c>
      <c r="W51" s="22">
        <f t="shared" si="19"/>
        <v>14.474365970950773</v>
      </c>
      <c r="X51" s="22">
        <f t="shared" si="19"/>
        <v>14.83622512022454</v>
      </c>
      <c r="Y51" s="22">
        <f t="shared" si="19"/>
        <v>15.207130748230153</v>
      </c>
      <c r="Z51" s="22">
        <f t="shared" si="19"/>
        <v>15.587309016935905</v>
      </c>
    </row>
    <row r="52" spans="3:26" ht="12.75">
      <c r="C52" s="6"/>
      <c r="D52" s="7"/>
      <c r="E52" s="7"/>
      <c r="F52" s="7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31"/>
    </row>
    <row r="53" spans="3:26" ht="12.75">
      <c r="C53" s="6" t="s">
        <v>75</v>
      </c>
      <c r="D53" s="7" t="s">
        <v>66</v>
      </c>
      <c r="E53" s="7">
        <v>101</v>
      </c>
      <c r="F53" s="7" t="s">
        <v>76</v>
      </c>
      <c r="G53" s="9">
        <v>8.5</v>
      </c>
      <c r="H53" s="9">
        <f>G53+0.5</f>
        <v>9</v>
      </c>
      <c r="I53" s="9">
        <f>H53+0.5</f>
        <v>9.5</v>
      </c>
      <c r="J53" s="9">
        <f>I53+0.5</f>
        <v>10</v>
      </c>
      <c r="K53" s="22">
        <f aca="true" t="shared" si="20" ref="K53:Z53">J53*$K$2</f>
        <v>10.25</v>
      </c>
      <c r="L53" s="22">
        <f t="shared" si="20"/>
        <v>10.50625</v>
      </c>
      <c r="M53" s="22">
        <f t="shared" si="20"/>
        <v>10.768906249999999</v>
      </c>
      <c r="N53" s="22">
        <f t="shared" si="20"/>
        <v>11.038128906249998</v>
      </c>
      <c r="O53" s="22">
        <f t="shared" si="20"/>
        <v>11.314082128906247</v>
      </c>
      <c r="P53" s="22">
        <f t="shared" si="20"/>
        <v>11.596934182128901</v>
      </c>
      <c r="Q53" s="22">
        <f t="shared" si="20"/>
        <v>11.886857536682124</v>
      </c>
      <c r="R53" s="22">
        <f t="shared" si="20"/>
        <v>12.184028975099176</v>
      </c>
      <c r="S53" s="22">
        <f t="shared" si="20"/>
        <v>12.488629699476654</v>
      </c>
      <c r="T53" s="22">
        <f t="shared" si="20"/>
        <v>12.800845441963569</v>
      </c>
      <c r="U53" s="22">
        <f t="shared" si="20"/>
        <v>13.120866578012656</v>
      </c>
      <c r="V53" s="22">
        <f t="shared" si="20"/>
        <v>13.44888824246297</v>
      </c>
      <c r="W53" s="22">
        <f t="shared" si="20"/>
        <v>13.785110448524543</v>
      </c>
      <c r="X53" s="22">
        <f t="shared" si="20"/>
        <v>14.129738209737656</v>
      </c>
      <c r="Y53" s="22">
        <f t="shared" si="20"/>
        <v>14.482981664981097</v>
      </c>
      <c r="Z53" s="22">
        <f t="shared" si="20"/>
        <v>14.845056206605623</v>
      </c>
    </row>
    <row r="54" spans="3:26" ht="12.75">
      <c r="C54" s="6"/>
      <c r="D54" s="7"/>
      <c r="E54" s="7"/>
      <c r="F54" s="7"/>
      <c r="G54" s="9"/>
      <c r="H54" s="9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31"/>
    </row>
    <row r="55" spans="7:26" ht="12.75"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spans="3:26" ht="12.75">
      <c r="C56" t="s">
        <v>77</v>
      </c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spans="1:26" ht="12.75">
      <c r="A57" s="1" t="s">
        <v>30</v>
      </c>
      <c r="B57" s="2" t="s">
        <v>31</v>
      </c>
      <c r="C57" s="6" t="s">
        <v>78</v>
      </c>
      <c r="D57" s="7" t="s">
        <v>79</v>
      </c>
      <c r="E57" s="7">
        <v>112</v>
      </c>
      <c r="F57" s="7" t="s">
        <v>80</v>
      </c>
      <c r="G57" s="8">
        <v>21</v>
      </c>
      <c r="H57" s="8">
        <f>G57+0.5</f>
        <v>21.5</v>
      </c>
      <c r="I57" s="8">
        <f>H57+0.5</f>
        <v>22</v>
      </c>
      <c r="J57" s="8">
        <f>I57+0.5</f>
        <v>22.5</v>
      </c>
      <c r="K57" s="22">
        <f aca="true" t="shared" si="21" ref="K57:Z57">J57*$K$2</f>
        <v>23.062499999999996</v>
      </c>
      <c r="L57" s="22">
        <f t="shared" si="21"/>
        <v>23.639062499999994</v>
      </c>
      <c r="M57" s="22">
        <f t="shared" si="21"/>
        <v>24.23003906249999</v>
      </c>
      <c r="N57" s="22">
        <f t="shared" si="21"/>
        <v>24.835790039062488</v>
      </c>
      <c r="O57" s="22">
        <f t="shared" si="21"/>
        <v>25.45668479003905</v>
      </c>
      <c r="P57" s="22">
        <f t="shared" si="21"/>
        <v>26.093101909790022</v>
      </c>
      <c r="Q57" s="22">
        <f t="shared" si="21"/>
        <v>26.74542945753477</v>
      </c>
      <c r="R57" s="22">
        <f t="shared" si="21"/>
        <v>27.414065193973137</v>
      </c>
      <c r="S57" s="22">
        <f t="shared" si="21"/>
        <v>28.099416823822462</v>
      </c>
      <c r="T57" s="22">
        <f t="shared" si="21"/>
        <v>28.80190224441802</v>
      </c>
      <c r="U57" s="22">
        <f t="shared" si="21"/>
        <v>29.521949800528468</v>
      </c>
      <c r="V57" s="22">
        <f t="shared" si="21"/>
        <v>30.259998545541677</v>
      </c>
      <c r="W57" s="22">
        <f t="shared" si="21"/>
        <v>31.016498509180217</v>
      </c>
      <c r="X57" s="22">
        <f t="shared" si="21"/>
        <v>31.79191097190972</v>
      </c>
      <c r="Y57" s="22">
        <f t="shared" si="21"/>
        <v>32.58670874620746</v>
      </c>
      <c r="Z57" s="22">
        <f t="shared" si="21"/>
        <v>33.40137646486264</v>
      </c>
    </row>
    <row r="58" spans="3:26" ht="12.75">
      <c r="C58" s="6"/>
      <c r="D58" s="7"/>
      <c r="E58" s="7"/>
      <c r="F58" s="7"/>
      <c r="G58" s="8"/>
      <c r="H58" s="8"/>
      <c r="I58" s="8"/>
      <c r="J58" s="8"/>
      <c r="K58" s="8"/>
      <c r="L58" s="8"/>
      <c r="M58" s="8"/>
      <c r="N58" s="9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31"/>
    </row>
    <row r="59" spans="1:26" ht="12.75">
      <c r="A59" s="1" t="s">
        <v>30</v>
      </c>
      <c r="B59" s="2" t="s">
        <v>31</v>
      </c>
      <c r="C59" s="6" t="s">
        <v>81</v>
      </c>
      <c r="D59" s="7" t="s">
        <v>79</v>
      </c>
      <c r="E59" s="7">
        <v>111</v>
      </c>
      <c r="F59" s="7" t="s">
        <v>82</v>
      </c>
      <c r="G59" s="8">
        <f>G18</f>
        <v>20</v>
      </c>
      <c r="H59" s="8">
        <f>H18</f>
        <v>20.5</v>
      </c>
      <c r="I59" s="8">
        <f>I18</f>
        <v>21</v>
      </c>
      <c r="J59" s="8">
        <f>J18</f>
        <v>21.5</v>
      </c>
      <c r="K59" s="22">
        <f aca="true" t="shared" si="22" ref="K59:Z59">J59*$K$2</f>
        <v>22.037499999999998</v>
      </c>
      <c r="L59" s="22">
        <f t="shared" si="22"/>
        <v>22.588437499999994</v>
      </c>
      <c r="M59" s="22">
        <f t="shared" si="22"/>
        <v>23.153148437499993</v>
      </c>
      <c r="N59" s="22">
        <f t="shared" si="22"/>
        <v>23.73197714843749</v>
      </c>
      <c r="O59" s="22">
        <f t="shared" si="22"/>
        <v>24.325276577148426</v>
      </c>
      <c r="P59" s="22">
        <f t="shared" si="22"/>
        <v>24.933408491577133</v>
      </c>
      <c r="Q59" s="22">
        <f t="shared" si="22"/>
        <v>25.55674370386656</v>
      </c>
      <c r="R59" s="22">
        <f t="shared" si="22"/>
        <v>26.19566229646322</v>
      </c>
      <c r="S59" s="22">
        <f t="shared" si="22"/>
        <v>26.850553853874796</v>
      </c>
      <c r="T59" s="22">
        <f t="shared" si="22"/>
        <v>27.521817700221664</v>
      </c>
      <c r="U59" s="22">
        <f t="shared" si="22"/>
        <v>28.209863142727205</v>
      </c>
      <c r="V59" s="22">
        <f t="shared" si="22"/>
        <v>28.915109721295384</v>
      </c>
      <c r="W59" s="22">
        <f t="shared" si="22"/>
        <v>29.637987464327765</v>
      </c>
      <c r="X59" s="22">
        <f t="shared" si="22"/>
        <v>30.378937150935958</v>
      </c>
      <c r="Y59" s="22">
        <f t="shared" si="22"/>
        <v>31.138410579709355</v>
      </c>
      <c r="Z59" s="22">
        <f t="shared" si="22"/>
        <v>31.916870844202087</v>
      </c>
    </row>
    <row r="60" spans="3:26" ht="12.75">
      <c r="C60" s="6"/>
      <c r="D60" s="7"/>
      <c r="E60" s="7"/>
      <c r="F60" s="7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31"/>
    </row>
    <row r="61" spans="1:26" ht="12.75">
      <c r="A61" s="1" t="s">
        <v>30</v>
      </c>
      <c r="B61" s="2" t="s">
        <v>31</v>
      </c>
      <c r="C61" s="6" t="s">
        <v>83</v>
      </c>
      <c r="D61" s="7" t="s">
        <v>79</v>
      </c>
      <c r="E61" s="7">
        <v>109</v>
      </c>
      <c r="F61" s="7" t="s">
        <v>84</v>
      </c>
      <c r="G61" s="8">
        <f>16</f>
        <v>16</v>
      </c>
      <c r="H61" s="8">
        <f>G61+0.5</f>
        <v>16.5</v>
      </c>
      <c r="I61" s="8">
        <f>H61+0.5</f>
        <v>17</v>
      </c>
      <c r="J61" s="8">
        <f>I61+0.5</f>
        <v>17.5</v>
      </c>
      <c r="K61" s="22">
        <f aca="true" t="shared" si="23" ref="K61:Z61">J61*$K$2</f>
        <v>17.9375</v>
      </c>
      <c r="L61" s="22">
        <f t="shared" si="23"/>
        <v>18.385937499999997</v>
      </c>
      <c r="M61" s="22">
        <f t="shared" si="23"/>
        <v>18.845585937499994</v>
      </c>
      <c r="N61" s="22">
        <f t="shared" si="23"/>
        <v>19.31672558593749</v>
      </c>
      <c r="O61" s="22">
        <f t="shared" si="23"/>
        <v>19.799643725585927</v>
      </c>
      <c r="P61" s="22">
        <f t="shared" si="23"/>
        <v>20.294634818725573</v>
      </c>
      <c r="Q61" s="22">
        <f t="shared" si="23"/>
        <v>20.80200068919371</v>
      </c>
      <c r="R61" s="22">
        <f t="shared" si="23"/>
        <v>21.322050706423553</v>
      </c>
      <c r="S61" s="22">
        <f t="shared" si="23"/>
        <v>21.85510197408414</v>
      </c>
      <c r="T61" s="22">
        <f t="shared" si="23"/>
        <v>22.40147952343624</v>
      </c>
      <c r="U61" s="22">
        <f t="shared" si="23"/>
        <v>22.961516511522145</v>
      </c>
      <c r="V61" s="22">
        <f t="shared" si="23"/>
        <v>23.535554424310195</v>
      </c>
      <c r="W61" s="22">
        <f t="shared" si="23"/>
        <v>24.12394328491795</v>
      </c>
      <c r="X61" s="22">
        <f t="shared" si="23"/>
        <v>24.727041867040896</v>
      </c>
      <c r="Y61" s="22">
        <f t="shared" si="23"/>
        <v>25.345217913716915</v>
      </c>
      <c r="Z61" s="22">
        <f t="shared" si="23"/>
        <v>25.978848361559837</v>
      </c>
    </row>
    <row r="62" spans="3:26" ht="12.75">
      <c r="C62" s="6"/>
      <c r="D62" s="7"/>
      <c r="E62" s="7"/>
      <c r="F62" s="7"/>
      <c r="G62" s="8"/>
      <c r="H62" s="8"/>
      <c r="I62" s="8"/>
      <c r="J62" s="8"/>
      <c r="K62" s="8"/>
      <c r="L62" s="8"/>
      <c r="M62" s="8"/>
      <c r="N62" s="8"/>
      <c r="O62" s="8"/>
      <c r="P62" s="8"/>
      <c r="Q62" s="9"/>
      <c r="R62" s="8"/>
      <c r="S62" s="8"/>
      <c r="T62" s="8"/>
      <c r="U62" s="8"/>
      <c r="V62" s="8"/>
      <c r="W62" s="8"/>
      <c r="X62" s="8"/>
      <c r="Y62" s="8"/>
      <c r="Z62" s="31"/>
    </row>
    <row r="63" spans="3:26" ht="12.75">
      <c r="C63" s="6" t="s">
        <v>85</v>
      </c>
      <c r="D63" s="7" t="s">
        <v>79</v>
      </c>
      <c r="E63" s="7">
        <v>107</v>
      </c>
      <c r="F63" s="7" t="s">
        <v>86</v>
      </c>
      <c r="G63" s="8">
        <f>G47</f>
        <v>13.5</v>
      </c>
      <c r="H63" s="8">
        <f>H47</f>
        <v>14</v>
      </c>
      <c r="I63" s="8">
        <f>I47</f>
        <v>14.5</v>
      </c>
      <c r="J63" s="8">
        <f>J47</f>
        <v>15</v>
      </c>
      <c r="K63" s="22">
        <f aca="true" t="shared" si="24" ref="K63:Z63">J63*$K$2</f>
        <v>15.374999999999998</v>
      </c>
      <c r="L63" s="22">
        <f t="shared" si="24"/>
        <v>15.759374999999997</v>
      </c>
      <c r="M63" s="22">
        <f t="shared" si="24"/>
        <v>16.153359374999994</v>
      </c>
      <c r="N63" s="22">
        <f t="shared" si="24"/>
        <v>16.557193359374992</v>
      </c>
      <c r="O63" s="22">
        <f t="shared" si="24"/>
        <v>16.971123193359364</v>
      </c>
      <c r="P63" s="22">
        <f t="shared" si="24"/>
        <v>17.395401273193347</v>
      </c>
      <c r="Q63" s="22">
        <f t="shared" si="24"/>
        <v>17.83028630502318</v>
      </c>
      <c r="R63" s="22">
        <f t="shared" si="24"/>
        <v>18.276043462648758</v>
      </c>
      <c r="S63" s="22">
        <f t="shared" si="24"/>
        <v>18.732944549214974</v>
      </c>
      <c r="T63" s="22">
        <f t="shared" si="24"/>
        <v>19.201268162945347</v>
      </c>
      <c r="U63" s="22">
        <f t="shared" si="24"/>
        <v>19.68129986701898</v>
      </c>
      <c r="V63" s="22">
        <f t="shared" si="24"/>
        <v>20.173332363694453</v>
      </c>
      <c r="W63" s="22">
        <f t="shared" si="24"/>
        <v>20.677665672786812</v>
      </c>
      <c r="X63" s="22">
        <f t="shared" si="24"/>
        <v>21.19460731460648</v>
      </c>
      <c r="Y63" s="22">
        <f t="shared" si="24"/>
        <v>21.724472497471638</v>
      </c>
      <c r="Z63" s="22">
        <f t="shared" si="24"/>
        <v>22.267584309908425</v>
      </c>
    </row>
    <row r="64" spans="3:26" ht="12.75">
      <c r="C64" s="6"/>
      <c r="D64" s="7"/>
      <c r="E64" s="7"/>
      <c r="F64" s="7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31"/>
    </row>
    <row r="65" spans="2:26" ht="12.75">
      <c r="B65" s="2" t="s">
        <v>31</v>
      </c>
      <c r="C65" s="6" t="s">
        <v>87</v>
      </c>
      <c r="D65" s="7" t="s">
        <v>79</v>
      </c>
      <c r="E65" s="7">
        <v>105</v>
      </c>
      <c r="F65" s="7" t="s">
        <v>88</v>
      </c>
      <c r="G65" s="8">
        <f>G35</f>
        <v>11.5</v>
      </c>
      <c r="H65" s="8">
        <f>H35</f>
        <v>12</v>
      </c>
      <c r="I65" s="8">
        <f>I35</f>
        <v>12.5</v>
      </c>
      <c r="J65" s="8">
        <f>J35</f>
        <v>13</v>
      </c>
      <c r="K65" s="22">
        <f aca="true" t="shared" si="25" ref="K65:Z65">J65*$K$2</f>
        <v>13.325</v>
      </c>
      <c r="L65" s="22">
        <f t="shared" si="25"/>
        <v>13.658124999999998</v>
      </c>
      <c r="M65" s="22">
        <f t="shared" si="25"/>
        <v>13.999578124999998</v>
      </c>
      <c r="N65" s="22">
        <f t="shared" si="25"/>
        <v>14.349567578124995</v>
      </c>
      <c r="O65" s="22">
        <f t="shared" si="25"/>
        <v>14.708306767578119</v>
      </c>
      <c r="P65" s="22">
        <f t="shared" si="25"/>
        <v>15.07601443676757</v>
      </c>
      <c r="Q65" s="22">
        <f t="shared" si="25"/>
        <v>15.45291479768676</v>
      </c>
      <c r="R65" s="22">
        <f t="shared" si="25"/>
        <v>15.839237667628927</v>
      </c>
      <c r="S65" s="22">
        <f t="shared" si="25"/>
        <v>16.23521860931965</v>
      </c>
      <c r="T65" s="22">
        <f t="shared" si="25"/>
        <v>16.64109907455264</v>
      </c>
      <c r="U65" s="22">
        <f t="shared" si="25"/>
        <v>17.057126551416452</v>
      </c>
      <c r="V65" s="22">
        <f t="shared" si="25"/>
        <v>17.483554715201862</v>
      </c>
      <c r="W65" s="22">
        <f t="shared" si="25"/>
        <v>17.920643583081908</v>
      </c>
      <c r="X65" s="22">
        <f t="shared" si="25"/>
        <v>18.368659672658953</v>
      </c>
      <c r="Y65" s="22">
        <f t="shared" si="25"/>
        <v>18.827876164475427</v>
      </c>
      <c r="Z65" s="22">
        <f t="shared" si="25"/>
        <v>19.29857306858731</v>
      </c>
    </row>
    <row r="66" spans="3:26" ht="12.75">
      <c r="C66" s="6"/>
      <c r="D66" s="7"/>
      <c r="E66" s="7"/>
      <c r="F66" s="7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31"/>
    </row>
    <row r="67" spans="3:26" ht="12.75">
      <c r="C67" s="6" t="s">
        <v>89</v>
      </c>
      <c r="D67" s="7" t="s">
        <v>79</v>
      </c>
      <c r="E67" s="7">
        <v>104</v>
      </c>
      <c r="F67" s="7" t="s">
        <v>90</v>
      </c>
      <c r="G67" s="8">
        <f>G49</f>
        <v>10.5</v>
      </c>
      <c r="H67" s="8">
        <f>H49</f>
        <v>11</v>
      </c>
      <c r="I67" s="8">
        <f>I49</f>
        <v>11.5</v>
      </c>
      <c r="J67" s="8">
        <f>J49</f>
        <v>12</v>
      </c>
      <c r="K67" s="22">
        <f aca="true" t="shared" si="26" ref="K67:Z67">J67*$K$2</f>
        <v>12.299999999999999</v>
      </c>
      <c r="L67" s="22">
        <f t="shared" si="26"/>
        <v>12.607499999999998</v>
      </c>
      <c r="M67" s="22">
        <f t="shared" si="26"/>
        <v>12.922687499999997</v>
      </c>
      <c r="N67" s="22">
        <f t="shared" si="26"/>
        <v>13.245754687499996</v>
      </c>
      <c r="O67" s="22">
        <f t="shared" si="26"/>
        <v>13.576898554687496</v>
      </c>
      <c r="P67" s="22">
        <f t="shared" si="26"/>
        <v>13.916321018554681</v>
      </c>
      <c r="Q67" s="22">
        <f t="shared" si="26"/>
        <v>14.264229044018547</v>
      </c>
      <c r="R67" s="22">
        <f t="shared" si="26"/>
        <v>14.620834770119009</v>
      </c>
      <c r="S67" s="22">
        <f t="shared" si="26"/>
        <v>14.986355639371983</v>
      </c>
      <c r="T67" s="22">
        <f t="shared" si="26"/>
        <v>15.36101453035628</v>
      </c>
      <c r="U67" s="22">
        <f t="shared" si="26"/>
        <v>15.745039893615186</v>
      </c>
      <c r="V67" s="22">
        <f t="shared" si="26"/>
        <v>16.138665890955565</v>
      </c>
      <c r="W67" s="22">
        <f t="shared" si="26"/>
        <v>16.542132538229453</v>
      </c>
      <c r="X67" s="22">
        <f t="shared" si="26"/>
        <v>16.95568585168519</v>
      </c>
      <c r="Y67" s="22">
        <f t="shared" si="26"/>
        <v>17.379577997977318</v>
      </c>
      <c r="Z67" s="22">
        <f t="shared" si="26"/>
        <v>17.81406744792675</v>
      </c>
    </row>
    <row r="68" spans="3:26" ht="12.75">
      <c r="C68" s="6"/>
      <c r="D68" s="7"/>
      <c r="E68" s="7"/>
      <c r="F68" s="7"/>
      <c r="G68" s="8"/>
      <c r="H68" s="8"/>
      <c r="I68" s="8"/>
      <c r="J68" s="9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31"/>
    </row>
    <row r="69" spans="3:26" ht="12.75">
      <c r="C69" s="6" t="s">
        <v>91</v>
      </c>
      <c r="D69" s="7" t="s">
        <v>79</v>
      </c>
      <c r="E69" s="7">
        <v>103</v>
      </c>
      <c r="F69" s="7" t="s">
        <v>92</v>
      </c>
      <c r="G69" s="9">
        <f>G33</f>
        <v>9.5</v>
      </c>
      <c r="H69" s="9">
        <f>H33</f>
        <v>10</v>
      </c>
      <c r="I69" s="9">
        <f>I33</f>
        <v>10.5</v>
      </c>
      <c r="J69" s="9">
        <f>J33</f>
        <v>11</v>
      </c>
      <c r="K69" s="22">
        <f aca="true" t="shared" si="27" ref="K69:Z69">J69*$K$2</f>
        <v>11.274999999999999</v>
      </c>
      <c r="L69" s="22">
        <f t="shared" si="27"/>
        <v>11.556874999999998</v>
      </c>
      <c r="M69" s="22">
        <f t="shared" si="27"/>
        <v>11.845796874999998</v>
      </c>
      <c r="N69" s="22">
        <f t="shared" si="27"/>
        <v>12.141941796874997</v>
      </c>
      <c r="O69" s="22">
        <f t="shared" si="27"/>
        <v>12.445490341796871</v>
      </c>
      <c r="P69" s="22">
        <f t="shared" si="27"/>
        <v>12.756627600341792</v>
      </c>
      <c r="Q69" s="22">
        <f t="shared" si="27"/>
        <v>13.075543290350335</v>
      </c>
      <c r="R69" s="22">
        <f t="shared" si="27"/>
        <v>13.402431872609093</v>
      </c>
      <c r="S69" s="22">
        <f t="shared" si="27"/>
        <v>13.737492669424318</v>
      </c>
      <c r="T69" s="22">
        <f t="shared" si="27"/>
        <v>14.080929986159925</v>
      </c>
      <c r="U69" s="22">
        <f t="shared" si="27"/>
        <v>14.43295323581392</v>
      </c>
      <c r="V69" s="22">
        <f t="shared" si="27"/>
        <v>14.793777066709268</v>
      </c>
      <c r="W69" s="22">
        <f t="shared" si="27"/>
        <v>15.163621493376999</v>
      </c>
      <c r="X69" s="22">
        <f t="shared" si="27"/>
        <v>15.542712030711423</v>
      </c>
      <c r="Y69" s="22">
        <f t="shared" si="27"/>
        <v>15.931279831479207</v>
      </c>
      <c r="Z69" s="22">
        <f t="shared" si="27"/>
        <v>16.329561827266186</v>
      </c>
    </row>
    <row r="70" spans="3:26" ht="12.75">
      <c r="C70" s="32"/>
      <c r="D70" s="37"/>
      <c r="E70" s="37"/>
      <c r="F70" s="37"/>
      <c r="G70" s="9"/>
      <c r="H70" s="9"/>
      <c r="I70" s="9"/>
      <c r="J70" s="9"/>
      <c r="K70" s="34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38"/>
    </row>
    <row r="71" spans="7:26" ht="12.75"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spans="3:26" ht="12.75">
      <c r="C72" t="s">
        <v>93</v>
      </c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spans="1:26" ht="12.75">
      <c r="A73" s="1" t="s">
        <v>30</v>
      </c>
      <c r="B73" s="2" t="s">
        <v>31</v>
      </c>
      <c r="C73" s="6" t="s">
        <v>94</v>
      </c>
      <c r="D73" s="7" t="s">
        <v>95</v>
      </c>
      <c r="E73" s="7">
        <v>109</v>
      </c>
      <c r="F73" s="7" t="s">
        <v>96</v>
      </c>
      <c r="G73" s="8">
        <f>G61</f>
        <v>16</v>
      </c>
      <c r="H73" s="8">
        <f>H61</f>
        <v>16.5</v>
      </c>
      <c r="I73" s="8">
        <f>I61</f>
        <v>17</v>
      </c>
      <c r="J73" s="8">
        <f>J61</f>
        <v>17.5</v>
      </c>
      <c r="K73" s="8">
        <f aca="true" t="shared" si="28" ref="K73:Z73">J73*$K$2</f>
        <v>17.9375</v>
      </c>
      <c r="L73" s="8">
        <f t="shared" si="28"/>
        <v>18.385937499999997</v>
      </c>
      <c r="M73" s="8">
        <f t="shared" si="28"/>
        <v>18.845585937499994</v>
      </c>
      <c r="N73" s="8">
        <f t="shared" si="28"/>
        <v>19.31672558593749</v>
      </c>
      <c r="O73" s="8">
        <f t="shared" si="28"/>
        <v>19.799643725585927</v>
      </c>
      <c r="P73" s="8">
        <f t="shared" si="28"/>
        <v>20.294634818725573</v>
      </c>
      <c r="Q73" s="8">
        <f t="shared" si="28"/>
        <v>20.80200068919371</v>
      </c>
      <c r="R73" s="8">
        <f t="shared" si="28"/>
        <v>21.322050706423553</v>
      </c>
      <c r="S73" s="8">
        <f t="shared" si="28"/>
        <v>21.85510197408414</v>
      </c>
      <c r="T73" s="8">
        <f t="shared" si="28"/>
        <v>22.40147952343624</v>
      </c>
      <c r="U73" s="8">
        <f t="shared" si="28"/>
        <v>22.961516511522145</v>
      </c>
      <c r="V73" s="8">
        <f t="shared" si="28"/>
        <v>23.535554424310195</v>
      </c>
      <c r="W73" s="8">
        <f t="shared" si="28"/>
        <v>24.12394328491795</v>
      </c>
      <c r="X73" s="8">
        <f t="shared" si="28"/>
        <v>24.727041867040896</v>
      </c>
      <c r="Y73" s="8">
        <f t="shared" si="28"/>
        <v>25.345217913716915</v>
      </c>
      <c r="Z73" s="8">
        <f t="shared" si="28"/>
        <v>25.978848361559837</v>
      </c>
    </row>
    <row r="74" spans="3:26" ht="12.75">
      <c r="C74" s="6"/>
      <c r="D74" s="7"/>
      <c r="E74" s="7"/>
      <c r="F74" s="7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31"/>
    </row>
    <row r="75" spans="2:26" ht="12.75">
      <c r="B75" s="2" t="s">
        <v>31</v>
      </c>
      <c r="C75" s="6" t="s">
        <v>97</v>
      </c>
      <c r="D75" s="7" t="s">
        <v>95</v>
      </c>
      <c r="E75" s="7">
        <v>108</v>
      </c>
      <c r="F75" s="7" t="s">
        <v>98</v>
      </c>
      <c r="G75" s="8">
        <f>G45</f>
        <v>14.5</v>
      </c>
      <c r="H75" s="8">
        <f>H45</f>
        <v>15</v>
      </c>
      <c r="I75" s="8">
        <f>I45</f>
        <v>15.5</v>
      </c>
      <c r="J75" s="8">
        <f>J45</f>
        <v>16</v>
      </c>
      <c r="K75" s="8">
        <f aca="true" t="shared" si="29" ref="K75:Z75">J75*$K$2</f>
        <v>16.4</v>
      </c>
      <c r="L75" s="8">
        <f t="shared" si="29"/>
        <v>16.81</v>
      </c>
      <c r="M75" s="8">
        <f t="shared" si="29"/>
        <v>17.230249999999998</v>
      </c>
      <c r="N75" s="8">
        <f t="shared" si="29"/>
        <v>17.661006249999996</v>
      </c>
      <c r="O75" s="8">
        <f t="shared" si="29"/>
        <v>18.102531406249994</v>
      </c>
      <c r="P75" s="8">
        <f t="shared" si="29"/>
        <v>18.555094691406243</v>
      </c>
      <c r="Q75" s="8">
        <f t="shared" si="29"/>
        <v>19.018972058691396</v>
      </c>
      <c r="R75" s="8">
        <f t="shared" si="29"/>
        <v>19.49444636015868</v>
      </c>
      <c r="S75" s="8">
        <f t="shared" si="29"/>
        <v>19.981807519162643</v>
      </c>
      <c r="T75" s="8">
        <f t="shared" si="29"/>
        <v>20.481352707141706</v>
      </c>
      <c r="U75" s="8">
        <f t="shared" si="29"/>
        <v>20.99338652482025</v>
      </c>
      <c r="V75" s="8">
        <f t="shared" si="29"/>
        <v>21.518221187940753</v>
      </c>
      <c r="W75" s="8">
        <f t="shared" si="29"/>
        <v>22.05617671763927</v>
      </c>
      <c r="X75" s="8">
        <f t="shared" si="29"/>
        <v>22.60758113558025</v>
      </c>
      <c r="Y75" s="8">
        <f t="shared" si="29"/>
        <v>23.172770663969754</v>
      </c>
      <c r="Z75" s="8">
        <f t="shared" si="29"/>
        <v>23.752089930568996</v>
      </c>
    </row>
    <row r="76" spans="3:26" ht="12.75">
      <c r="C76" s="6"/>
      <c r="D76" s="7"/>
      <c r="E76" s="7"/>
      <c r="F76" s="7"/>
      <c r="G76" s="8"/>
      <c r="H76" s="8"/>
      <c r="I76" s="8"/>
      <c r="J76" s="9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31"/>
    </row>
    <row r="77" spans="1:26" ht="12.75">
      <c r="A77" s="1" t="s">
        <v>30</v>
      </c>
      <c r="B77" s="2" t="s">
        <v>31</v>
      </c>
      <c r="C77" s="6" t="s">
        <v>99</v>
      </c>
      <c r="D77" s="7" t="s">
        <v>95</v>
      </c>
      <c r="E77" s="7">
        <v>109</v>
      </c>
      <c r="F77" s="7" t="s">
        <v>100</v>
      </c>
      <c r="G77" s="8">
        <f>G73</f>
        <v>16</v>
      </c>
      <c r="H77" s="8">
        <f>H73</f>
        <v>16.5</v>
      </c>
      <c r="I77" s="8">
        <f>I73</f>
        <v>17</v>
      </c>
      <c r="J77" s="8">
        <f>J73</f>
        <v>17.5</v>
      </c>
      <c r="K77" s="9">
        <f>J77*K2</f>
        <v>17.9375</v>
      </c>
      <c r="L77" s="9">
        <f aca="true" t="shared" si="30" ref="L77:Z77">K77*$K2</f>
        <v>18.385937499999997</v>
      </c>
      <c r="M77" s="9">
        <f t="shared" si="30"/>
        <v>18.845585937499994</v>
      </c>
      <c r="N77" s="8">
        <f t="shared" si="30"/>
        <v>19.31672558593749</v>
      </c>
      <c r="O77" s="8">
        <f t="shared" si="30"/>
        <v>19.799643725585927</v>
      </c>
      <c r="P77" s="8">
        <f t="shared" si="30"/>
        <v>20.294634818725573</v>
      </c>
      <c r="Q77" s="8">
        <f t="shared" si="30"/>
        <v>20.80200068919371</v>
      </c>
      <c r="R77" s="8">
        <f t="shared" si="30"/>
        <v>21.322050706423553</v>
      </c>
      <c r="S77" s="8">
        <f t="shared" si="30"/>
        <v>21.85510197408414</v>
      </c>
      <c r="T77" s="8">
        <f t="shared" si="30"/>
        <v>22.40147952343624</v>
      </c>
      <c r="U77" s="8">
        <f t="shared" si="30"/>
        <v>22.961516511522145</v>
      </c>
      <c r="V77" s="8">
        <f t="shared" si="30"/>
        <v>23.535554424310195</v>
      </c>
      <c r="W77" s="8">
        <f t="shared" si="30"/>
        <v>24.12394328491795</v>
      </c>
      <c r="X77" s="8">
        <f t="shared" si="30"/>
        <v>24.727041867040896</v>
      </c>
      <c r="Y77" s="8">
        <f t="shared" si="30"/>
        <v>25.345217913716915</v>
      </c>
      <c r="Z77" s="8">
        <f t="shared" si="30"/>
        <v>25.978848361559837</v>
      </c>
    </row>
    <row r="78" spans="3:26" ht="12.75">
      <c r="C78" s="6"/>
      <c r="D78" s="7"/>
      <c r="E78" s="7"/>
      <c r="F78" s="7"/>
      <c r="G78" s="8"/>
      <c r="H78" s="8"/>
      <c r="I78" s="8"/>
      <c r="J78" s="8"/>
      <c r="K78" s="9"/>
      <c r="L78" s="40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31"/>
    </row>
    <row r="79" spans="1:26" ht="12.75">
      <c r="A79" s="1" t="s">
        <v>30</v>
      </c>
      <c r="B79" s="2" t="s">
        <v>31</v>
      </c>
      <c r="C79" s="6" t="s">
        <v>101</v>
      </c>
      <c r="D79" s="7" t="s">
        <v>95</v>
      </c>
      <c r="E79" s="7">
        <v>109</v>
      </c>
      <c r="F79" s="7" t="s">
        <v>102</v>
      </c>
      <c r="G79" s="8">
        <f>G77</f>
        <v>16</v>
      </c>
      <c r="H79" s="8">
        <f>H77</f>
        <v>16.5</v>
      </c>
      <c r="I79" s="8">
        <f>I77</f>
        <v>17</v>
      </c>
      <c r="J79" s="8">
        <f>J77</f>
        <v>17.5</v>
      </c>
      <c r="K79" s="9">
        <f>J79*K2</f>
        <v>17.9375</v>
      </c>
      <c r="L79" s="9">
        <f aca="true" t="shared" si="31" ref="L79:Z79">K79*$K2</f>
        <v>18.385937499999997</v>
      </c>
      <c r="M79" s="9">
        <f t="shared" si="31"/>
        <v>18.845585937499994</v>
      </c>
      <c r="N79" s="9">
        <f t="shared" si="31"/>
        <v>19.31672558593749</v>
      </c>
      <c r="O79" s="9">
        <f t="shared" si="31"/>
        <v>19.799643725585927</v>
      </c>
      <c r="P79" s="9">
        <f t="shared" si="31"/>
        <v>20.294634818725573</v>
      </c>
      <c r="Q79" s="9">
        <f t="shared" si="31"/>
        <v>20.80200068919371</v>
      </c>
      <c r="R79" s="9">
        <f t="shared" si="31"/>
        <v>21.322050706423553</v>
      </c>
      <c r="S79" s="9">
        <f t="shared" si="31"/>
        <v>21.85510197408414</v>
      </c>
      <c r="T79" s="9">
        <f t="shared" si="31"/>
        <v>22.40147952343624</v>
      </c>
      <c r="U79" s="9">
        <f t="shared" si="31"/>
        <v>22.961516511522145</v>
      </c>
      <c r="V79" s="9">
        <f t="shared" si="31"/>
        <v>23.535554424310195</v>
      </c>
      <c r="W79" s="9">
        <f t="shared" si="31"/>
        <v>24.12394328491795</v>
      </c>
      <c r="X79" s="9">
        <f t="shared" si="31"/>
        <v>24.727041867040896</v>
      </c>
      <c r="Y79" s="9">
        <f t="shared" si="31"/>
        <v>25.345217913716915</v>
      </c>
      <c r="Z79" s="9">
        <f t="shared" si="31"/>
        <v>25.978848361559837</v>
      </c>
    </row>
    <row r="80" spans="3:26" ht="12.75">
      <c r="C80" s="6"/>
      <c r="D80" s="7"/>
      <c r="E80" s="7"/>
      <c r="F80" s="7"/>
      <c r="G80" s="8"/>
      <c r="H80" s="8"/>
      <c r="I80" s="8"/>
      <c r="J80" s="8"/>
      <c r="K80" s="9"/>
      <c r="L80" s="40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31"/>
    </row>
    <row r="81" spans="3:26" ht="12.75">
      <c r="C81" s="6" t="s">
        <v>103</v>
      </c>
      <c r="D81" s="7" t="s">
        <v>95</v>
      </c>
      <c r="E81" s="7">
        <v>109</v>
      </c>
      <c r="F81" s="7" t="s">
        <v>104</v>
      </c>
      <c r="G81" s="8">
        <f>G79</f>
        <v>16</v>
      </c>
      <c r="H81" s="8">
        <f>H79</f>
        <v>16.5</v>
      </c>
      <c r="I81" s="8">
        <f>I79</f>
        <v>17</v>
      </c>
      <c r="J81" s="8">
        <f>J79</f>
        <v>17.5</v>
      </c>
      <c r="K81" s="8">
        <f aca="true" t="shared" si="32" ref="K81:Z81">J81*$K$2</f>
        <v>17.9375</v>
      </c>
      <c r="L81" s="8">
        <f t="shared" si="32"/>
        <v>18.385937499999997</v>
      </c>
      <c r="M81" s="8">
        <f t="shared" si="32"/>
        <v>18.845585937499994</v>
      </c>
      <c r="N81" s="8">
        <f t="shared" si="32"/>
        <v>19.31672558593749</v>
      </c>
      <c r="O81" s="8">
        <f t="shared" si="32"/>
        <v>19.799643725585927</v>
      </c>
      <c r="P81" s="8">
        <f t="shared" si="32"/>
        <v>20.294634818725573</v>
      </c>
      <c r="Q81" s="8">
        <f t="shared" si="32"/>
        <v>20.80200068919371</v>
      </c>
      <c r="R81" s="8">
        <f t="shared" si="32"/>
        <v>21.322050706423553</v>
      </c>
      <c r="S81" s="8">
        <f t="shared" si="32"/>
        <v>21.85510197408414</v>
      </c>
      <c r="T81" s="8">
        <f t="shared" si="32"/>
        <v>22.40147952343624</v>
      </c>
      <c r="U81" s="8">
        <f t="shared" si="32"/>
        <v>22.961516511522145</v>
      </c>
      <c r="V81" s="8">
        <f t="shared" si="32"/>
        <v>23.535554424310195</v>
      </c>
      <c r="W81" s="8">
        <f t="shared" si="32"/>
        <v>24.12394328491795</v>
      </c>
      <c r="X81" s="8">
        <f t="shared" si="32"/>
        <v>24.727041867040896</v>
      </c>
      <c r="Y81" s="8">
        <f t="shared" si="32"/>
        <v>25.345217913716915</v>
      </c>
      <c r="Z81" s="8">
        <f t="shared" si="32"/>
        <v>25.978848361559837</v>
      </c>
    </row>
    <row r="82" spans="3:26" ht="12.75">
      <c r="C82" s="6"/>
      <c r="D82" s="7"/>
      <c r="E82" s="7"/>
      <c r="F82" s="7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31"/>
    </row>
    <row r="83" spans="2:26" ht="12.75">
      <c r="B83" s="2" t="s">
        <v>31</v>
      </c>
      <c r="C83" s="6" t="s">
        <v>105</v>
      </c>
      <c r="D83" s="7" t="s">
        <v>95</v>
      </c>
      <c r="E83" s="7">
        <v>108</v>
      </c>
      <c r="F83" s="7" t="s">
        <v>106</v>
      </c>
      <c r="G83" s="8">
        <f>G75</f>
        <v>14.5</v>
      </c>
      <c r="H83" s="8">
        <f>H75</f>
        <v>15</v>
      </c>
      <c r="I83" s="8">
        <f>I75</f>
        <v>15.5</v>
      </c>
      <c r="J83" s="8">
        <f>J75</f>
        <v>16</v>
      </c>
      <c r="K83" s="8">
        <f aca="true" t="shared" si="33" ref="K83:Z83">J83*$K$2</f>
        <v>16.4</v>
      </c>
      <c r="L83" s="8">
        <f t="shared" si="33"/>
        <v>16.81</v>
      </c>
      <c r="M83" s="8">
        <f t="shared" si="33"/>
        <v>17.230249999999998</v>
      </c>
      <c r="N83" s="8">
        <f t="shared" si="33"/>
        <v>17.661006249999996</v>
      </c>
      <c r="O83" s="8">
        <f t="shared" si="33"/>
        <v>18.102531406249994</v>
      </c>
      <c r="P83" s="8">
        <f t="shared" si="33"/>
        <v>18.555094691406243</v>
      </c>
      <c r="Q83" s="8">
        <f t="shared" si="33"/>
        <v>19.018972058691396</v>
      </c>
      <c r="R83" s="8">
        <f t="shared" si="33"/>
        <v>19.49444636015868</v>
      </c>
      <c r="S83" s="8">
        <f t="shared" si="33"/>
        <v>19.981807519162643</v>
      </c>
      <c r="T83" s="8">
        <f t="shared" si="33"/>
        <v>20.481352707141706</v>
      </c>
      <c r="U83" s="8">
        <f t="shared" si="33"/>
        <v>20.99338652482025</v>
      </c>
      <c r="V83" s="8">
        <f t="shared" si="33"/>
        <v>21.518221187940753</v>
      </c>
      <c r="W83" s="8">
        <f t="shared" si="33"/>
        <v>22.05617671763927</v>
      </c>
      <c r="X83" s="8">
        <f t="shared" si="33"/>
        <v>22.60758113558025</v>
      </c>
      <c r="Y83" s="8">
        <f t="shared" si="33"/>
        <v>23.172770663969754</v>
      </c>
      <c r="Z83" s="8">
        <f t="shared" si="33"/>
        <v>23.752089930568996</v>
      </c>
    </row>
    <row r="84" spans="3:26" ht="12.75">
      <c r="C84" s="6"/>
      <c r="D84" s="7"/>
      <c r="E84" s="7"/>
      <c r="F84" s="7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31"/>
    </row>
    <row r="85" spans="3:26" ht="12.75">
      <c r="C85" s="6" t="s">
        <v>107</v>
      </c>
      <c r="D85" s="7" t="s">
        <v>95</v>
      </c>
      <c r="E85" s="7">
        <v>107</v>
      </c>
      <c r="F85" s="7" t="s">
        <v>108</v>
      </c>
      <c r="G85" s="8">
        <f>G63</f>
        <v>13.5</v>
      </c>
      <c r="H85" s="8">
        <f>H63</f>
        <v>14</v>
      </c>
      <c r="I85" s="8">
        <f>I63</f>
        <v>14.5</v>
      </c>
      <c r="J85" s="8">
        <f>J63</f>
        <v>15</v>
      </c>
      <c r="K85" s="8">
        <f aca="true" t="shared" si="34" ref="K85:Z85">J85*$K$2</f>
        <v>15.374999999999998</v>
      </c>
      <c r="L85" s="8">
        <f t="shared" si="34"/>
        <v>15.759374999999997</v>
      </c>
      <c r="M85" s="8">
        <f t="shared" si="34"/>
        <v>16.153359374999994</v>
      </c>
      <c r="N85" s="8">
        <f t="shared" si="34"/>
        <v>16.557193359374992</v>
      </c>
      <c r="O85" s="8">
        <f t="shared" si="34"/>
        <v>16.971123193359364</v>
      </c>
      <c r="P85" s="9">
        <f t="shared" si="34"/>
        <v>17.395401273193347</v>
      </c>
      <c r="Q85" s="8">
        <f t="shared" si="34"/>
        <v>17.83028630502318</v>
      </c>
      <c r="R85" s="8">
        <f t="shared" si="34"/>
        <v>18.276043462648758</v>
      </c>
      <c r="S85" s="8">
        <f t="shared" si="34"/>
        <v>18.732944549214974</v>
      </c>
      <c r="T85" s="8">
        <f t="shared" si="34"/>
        <v>19.201268162945347</v>
      </c>
      <c r="U85" s="8">
        <f t="shared" si="34"/>
        <v>19.68129986701898</v>
      </c>
      <c r="V85" s="8">
        <f t="shared" si="34"/>
        <v>20.173332363694453</v>
      </c>
      <c r="W85" s="8">
        <f t="shared" si="34"/>
        <v>20.677665672786812</v>
      </c>
      <c r="X85" s="8">
        <f t="shared" si="34"/>
        <v>21.19460731460648</v>
      </c>
      <c r="Y85" s="8">
        <f t="shared" si="34"/>
        <v>21.724472497471638</v>
      </c>
      <c r="Z85" s="8">
        <f t="shared" si="34"/>
        <v>22.267584309908425</v>
      </c>
    </row>
    <row r="86" spans="3:26" ht="12.75">
      <c r="C86" s="6"/>
      <c r="D86" s="7"/>
      <c r="E86" s="7"/>
      <c r="F86" s="7"/>
      <c r="G86" s="8"/>
      <c r="H86" s="8"/>
      <c r="I86" s="8"/>
      <c r="J86" s="9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31"/>
    </row>
    <row r="87" spans="3:26" ht="12.75">
      <c r="C87" s="6" t="s">
        <v>109</v>
      </c>
      <c r="D87" s="7" t="s">
        <v>95</v>
      </c>
      <c r="E87" s="7">
        <v>103</v>
      </c>
      <c r="F87" s="7" t="s">
        <v>110</v>
      </c>
      <c r="G87" s="8">
        <f>G69</f>
        <v>9.5</v>
      </c>
      <c r="H87" s="8">
        <f>H69</f>
        <v>10</v>
      </c>
      <c r="I87" s="8">
        <f>I69</f>
        <v>10.5</v>
      </c>
      <c r="J87" s="8">
        <f>J69</f>
        <v>11</v>
      </c>
      <c r="K87" s="8">
        <f aca="true" t="shared" si="35" ref="K87:Z87">J87*$K$2</f>
        <v>11.274999999999999</v>
      </c>
      <c r="L87" s="8">
        <f t="shared" si="35"/>
        <v>11.556874999999998</v>
      </c>
      <c r="M87" s="8">
        <f t="shared" si="35"/>
        <v>11.845796874999998</v>
      </c>
      <c r="N87" s="8">
        <f t="shared" si="35"/>
        <v>12.141941796874997</v>
      </c>
      <c r="O87" s="8">
        <f t="shared" si="35"/>
        <v>12.445490341796871</v>
      </c>
      <c r="P87" s="8">
        <f t="shared" si="35"/>
        <v>12.756627600341792</v>
      </c>
      <c r="Q87" s="8">
        <f t="shared" si="35"/>
        <v>13.075543290350335</v>
      </c>
      <c r="R87" s="8">
        <f t="shared" si="35"/>
        <v>13.402431872609093</v>
      </c>
      <c r="S87" s="8">
        <f t="shared" si="35"/>
        <v>13.737492669424318</v>
      </c>
      <c r="T87" s="8">
        <f t="shared" si="35"/>
        <v>14.080929986159925</v>
      </c>
      <c r="U87" s="8">
        <f t="shared" si="35"/>
        <v>14.43295323581392</v>
      </c>
      <c r="V87" s="8">
        <f t="shared" si="35"/>
        <v>14.793777066709268</v>
      </c>
      <c r="W87" s="8">
        <f t="shared" si="35"/>
        <v>15.163621493376999</v>
      </c>
      <c r="X87" s="8">
        <f t="shared" si="35"/>
        <v>15.542712030711423</v>
      </c>
      <c r="Y87" s="8">
        <f t="shared" si="35"/>
        <v>15.931279831479207</v>
      </c>
      <c r="Z87" s="8">
        <f t="shared" si="35"/>
        <v>16.329561827266186</v>
      </c>
    </row>
    <row r="88" spans="3:26" ht="12.75">
      <c r="C88" s="6"/>
      <c r="D88" s="7"/>
      <c r="E88" s="7"/>
      <c r="F88" s="7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31"/>
    </row>
    <row r="89" spans="3:26" ht="12.75">
      <c r="C89" s="6" t="s">
        <v>111</v>
      </c>
      <c r="D89" s="7" t="s">
        <v>95</v>
      </c>
      <c r="E89" s="7">
        <v>106</v>
      </c>
      <c r="F89" s="7" t="s">
        <v>112</v>
      </c>
      <c r="G89" s="8">
        <f>12.5</f>
        <v>12.5</v>
      </c>
      <c r="H89" s="8">
        <f>G89+0.5</f>
        <v>13</v>
      </c>
      <c r="I89" s="8">
        <f>H89+0.5</f>
        <v>13.5</v>
      </c>
      <c r="J89" s="8">
        <f>I89+0.5</f>
        <v>14</v>
      </c>
      <c r="K89" s="8">
        <f aca="true" t="shared" si="36" ref="K89:Z89">J89*$K$2</f>
        <v>14.349999999999998</v>
      </c>
      <c r="L89" s="8">
        <f t="shared" si="36"/>
        <v>14.708749999999997</v>
      </c>
      <c r="M89" s="9">
        <f t="shared" si="36"/>
        <v>15.076468749999995</v>
      </c>
      <c r="N89" s="8">
        <f t="shared" si="36"/>
        <v>15.453380468749993</v>
      </c>
      <c r="O89" s="8">
        <f t="shared" si="36"/>
        <v>15.839714980468742</v>
      </c>
      <c r="P89" s="8">
        <f t="shared" si="36"/>
        <v>16.235707854980458</v>
      </c>
      <c r="Q89" s="8">
        <f t="shared" si="36"/>
        <v>16.64160055135497</v>
      </c>
      <c r="R89" s="8">
        <f t="shared" si="36"/>
        <v>17.057640565138843</v>
      </c>
      <c r="S89" s="8">
        <f t="shared" si="36"/>
        <v>17.48408157926731</v>
      </c>
      <c r="T89" s="8">
        <f t="shared" si="36"/>
        <v>17.92118361874899</v>
      </c>
      <c r="U89" s="8">
        <f t="shared" si="36"/>
        <v>18.369213209217715</v>
      </c>
      <c r="V89" s="8">
        <f t="shared" si="36"/>
        <v>18.828443539448156</v>
      </c>
      <c r="W89" s="8">
        <f t="shared" si="36"/>
        <v>19.299154627934357</v>
      </c>
      <c r="X89" s="8">
        <f t="shared" si="36"/>
        <v>19.781633493632715</v>
      </c>
      <c r="Y89" s="8">
        <f t="shared" si="36"/>
        <v>20.276174330973532</v>
      </c>
      <c r="Z89" s="8">
        <f t="shared" si="36"/>
        <v>20.78307868924787</v>
      </c>
    </row>
    <row r="90" spans="3:26" ht="12.75">
      <c r="C90" s="6"/>
      <c r="D90" s="7"/>
      <c r="E90" s="7"/>
      <c r="F90" s="7"/>
      <c r="G90" s="8"/>
      <c r="H90" s="8"/>
      <c r="I90" s="8"/>
      <c r="J90" s="8"/>
      <c r="K90" s="8"/>
      <c r="L90" s="8"/>
      <c r="M90" s="40"/>
      <c r="N90" s="8"/>
      <c r="O90" s="9"/>
      <c r="P90" s="9"/>
      <c r="Q90" s="8"/>
      <c r="R90" s="8"/>
      <c r="S90" s="8"/>
      <c r="T90" s="8"/>
      <c r="U90" s="8"/>
      <c r="V90" s="8"/>
      <c r="W90" s="8"/>
      <c r="X90" s="8"/>
      <c r="Y90" s="8"/>
      <c r="Z90" s="31"/>
    </row>
    <row r="91" spans="7:26" ht="12.75"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</row>
    <row r="92" spans="3:26" ht="12.75">
      <c r="C92" t="s">
        <v>113</v>
      </c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</row>
    <row r="93" spans="1:26" ht="12.75">
      <c r="A93" s="1" t="s">
        <v>30</v>
      </c>
      <c r="B93" s="2" t="s">
        <v>31</v>
      </c>
      <c r="C93" s="6" t="s">
        <v>114</v>
      </c>
      <c r="D93" s="7" t="s">
        <v>115</v>
      </c>
      <c r="E93" s="7">
        <v>108</v>
      </c>
      <c r="F93" s="7" t="s">
        <v>116</v>
      </c>
      <c r="G93" s="8">
        <f>G83</f>
        <v>14.5</v>
      </c>
      <c r="H93" s="8">
        <f>H83</f>
        <v>15</v>
      </c>
      <c r="I93" s="8">
        <f>I83</f>
        <v>15.5</v>
      </c>
      <c r="J93" s="9">
        <f>J83</f>
        <v>16</v>
      </c>
      <c r="K93" s="9">
        <f aca="true" t="shared" si="37" ref="K93:Z93">J93*$K$2</f>
        <v>16.4</v>
      </c>
      <c r="L93" s="9">
        <f t="shared" si="37"/>
        <v>16.81</v>
      </c>
      <c r="M93" s="9">
        <f t="shared" si="37"/>
        <v>17.230249999999998</v>
      </c>
      <c r="N93" s="9">
        <f t="shared" si="37"/>
        <v>17.661006249999996</v>
      </c>
      <c r="O93" s="9">
        <f t="shared" si="37"/>
        <v>18.102531406249994</v>
      </c>
      <c r="P93" s="9">
        <f t="shared" si="37"/>
        <v>18.555094691406243</v>
      </c>
      <c r="Q93" s="8">
        <f t="shared" si="37"/>
        <v>19.018972058691396</v>
      </c>
      <c r="R93" s="8">
        <f t="shared" si="37"/>
        <v>19.49444636015868</v>
      </c>
      <c r="S93" s="8">
        <f t="shared" si="37"/>
        <v>19.981807519162643</v>
      </c>
      <c r="T93" s="8">
        <f t="shared" si="37"/>
        <v>20.481352707141706</v>
      </c>
      <c r="U93" s="8">
        <f t="shared" si="37"/>
        <v>20.99338652482025</v>
      </c>
      <c r="V93" s="8">
        <f t="shared" si="37"/>
        <v>21.518221187940753</v>
      </c>
      <c r="W93" s="8">
        <f t="shared" si="37"/>
        <v>22.05617671763927</v>
      </c>
      <c r="X93" s="8">
        <f t="shared" si="37"/>
        <v>22.60758113558025</v>
      </c>
      <c r="Y93" s="8">
        <f t="shared" si="37"/>
        <v>23.172770663969754</v>
      </c>
      <c r="Z93" s="8">
        <f t="shared" si="37"/>
        <v>23.752089930568996</v>
      </c>
    </row>
    <row r="94" spans="3:26" ht="12.75">
      <c r="C94" s="6"/>
      <c r="D94" s="7"/>
      <c r="E94" s="7"/>
      <c r="F94" s="7"/>
      <c r="G94" s="8"/>
      <c r="H94" s="8"/>
      <c r="I94" s="8"/>
      <c r="J94" s="9"/>
      <c r="K94" s="9"/>
      <c r="L94" s="9"/>
      <c r="M94" s="9"/>
      <c r="N94" s="9"/>
      <c r="O94" s="40"/>
      <c r="P94" s="9"/>
      <c r="Q94" s="8"/>
      <c r="R94" s="8"/>
      <c r="S94" s="8"/>
      <c r="T94" s="8"/>
      <c r="U94" s="8"/>
      <c r="V94" s="8"/>
      <c r="W94" s="8"/>
      <c r="X94" s="8"/>
      <c r="Y94" s="8"/>
      <c r="Z94" s="31"/>
    </row>
    <row r="95" spans="2:26" ht="12.75">
      <c r="B95" s="2" t="s">
        <v>31</v>
      </c>
      <c r="C95" s="6" t="s">
        <v>117</v>
      </c>
      <c r="D95" s="7" t="s">
        <v>115</v>
      </c>
      <c r="E95" s="7">
        <v>107</v>
      </c>
      <c r="F95" s="7" t="s">
        <v>118</v>
      </c>
      <c r="G95" s="8">
        <f>G85</f>
        <v>13.5</v>
      </c>
      <c r="H95" s="8">
        <f>H85</f>
        <v>14</v>
      </c>
      <c r="I95" s="8">
        <f>I85</f>
        <v>14.5</v>
      </c>
      <c r="J95" s="9">
        <f>J85</f>
        <v>15</v>
      </c>
      <c r="K95" s="9">
        <f aca="true" t="shared" si="38" ref="K95:Z95">J95*$K$2</f>
        <v>15.374999999999998</v>
      </c>
      <c r="L95" s="9">
        <f t="shared" si="38"/>
        <v>15.759374999999997</v>
      </c>
      <c r="M95" s="9">
        <f t="shared" si="38"/>
        <v>16.153359374999994</v>
      </c>
      <c r="N95" s="9">
        <f t="shared" si="38"/>
        <v>16.557193359374992</v>
      </c>
      <c r="O95" s="9">
        <f t="shared" si="38"/>
        <v>16.971123193359364</v>
      </c>
      <c r="P95" s="9">
        <f t="shared" si="38"/>
        <v>17.395401273193347</v>
      </c>
      <c r="Q95" s="8">
        <f t="shared" si="38"/>
        <v>17.83028630502318</v>
      </c>
      <c r="R95" s="8">
        <f t="shared" si="38"/>
        <v>18.276043462648758</v>
      </c>
      <c r="S95" s="8">
        <f t="shared" si="38"/>
        <v>18.732944549214974</v>
      </c>
      <c r="T95" s="8">
        <f t="shared" si="38"/>
        <v>19.201268162945347</v>
      </c>
      <c r="U95" s="8">
        <f t="shared" si="38"/>
        <v>19.68129986701898</v>
      </c>
      <c r="V95" s="8">
        <f t="shared" si="38"/>
        <v>20.173332363694453</v>
      </c>
      <c r="W95" s="8">
        <f t="shared" si="38"/>
        <v>20.677665672786812</v>
      </c>
      <c r="X95" s="8">
        <f t="shared" si="38"/>
        <v>21.19460731460648</v>
      </c>
      <c r="Y95" s="8">
        <f t="shared" si="38"/>
        <v>21.724472497471638</v>
      </c>
      <c r="Z95" s="8">
        <f t="shared" si="38"/>
        <v>22.267584309908425</v>
      </c>
    </row>
    <row r="96" spans="3:26" ht="12.75">
      <c r="C96" s="6"/>
      <c r="D96" s="7"/>
      <c r="E96" s="7"/>
      <c r="F96" s="7"/>
      <c r="G96" s="8"/>
      <c r="H96" s="8"/>
      <c r="I96" s="8"/>
      <c r="J96" s="9"/>
      <c r="K96" s="9"/>
      <c r="L96" s="9"/>
      <c r="M96" s="40"/>
      <c r="N96" s="40"/>
      <c r="O96" s="9"/>
      <c r="P96" s="9"/>
      <c r="Q96" s="8"/>
      <c r="R96" s="8"/>
      <c r="S96" s="8"/>
      <c r="T96" s="8"/>
      <c r="U96" s="8"/>
      <c r="V96" s="8"/>
      <c r="W96" s="8"/>
      <c r="X96" s="8"/>
      <c r="Y96" s="8"/>
      <c r="Z96" s="31"/>
    </row>
    <row r="97" spans="3:26" ht="12.75">
      <c r="C97" s="6" t="s">
        <v>119</v>
      </c>
      <c r="D97" s="7" t="s">
        <v>115</v>
      </c>
      <c r="E97" s="7">
        <v>106</v>
      </c>
      <c r="F97" s="7" t="s">
        <v>120</v>
      </c>
      <c r="G97" s="8">
        <f>G89</f>
        <v>12.5</v>
      </c>
      <c r="H97" s="8">
        <f>H89</f>
        <v>13</v>
      </c>
      <c r="I97" s="8">
        <f>I89</f>
        <v>13.5</v>
      </c>
      <c r="J97" s="9">
        <f>J89</f>
        <v>14</v>
      </c>
      <c r="K97" s="9">
        <f aca="true" t="shared" si="39" ref="K97:Z97">J97*$K$2</f>
        <v>14.349999999999998</v>
      </c>
      <c r="L97" s="9">
        <f t="shared" si="39"/>
        <v>14.708749999999997</v>
      </c>
      <c r="M97" s="9">
        <f t="shared" si="39"/>
        <v>15.076468749999995</v>
      </c>
      <c r="N97" s="9">
        <f t="shared" si="39"/>
        <v>15.453380468749993</v>
      </c>
      <c r="O97" s="9">
        <f t="shared" si="39"/>
        <v>15.839714980468742</v>
      </c>
      <c r="P97" s="9">
        <f t="shared" si="39"/>
        <v>16.235707854980458</v>
      </c>
      <c r="Q97" s="8">
        <f t="shared" si="39"/>
        <v>16.64160055135497</v>
      </c>
      <c r="R97" s="8">
        <f t="shared" si="39"/>
        <v>17.057640565138843</v>
      </c>
      <c r="S97" s="8">
        <f t="shared" si="39"/>
        <v>17.48408157926731</v>
      </c>
      <c r="T97" s="8">
        <f t="shared" si="39"/>
        <v>17.92118361874899</v>
      </c>
      <c r="U97" s="8">
        <f t="shared" si="39"/>
        <v>18.369213209217715</v>
      </c>
      <c r="V97" s="8">
        <f t="shared" si="39"/>
        <v>18.828443539448156</v>
      </c>
      <c r="W97" s="8">
        <f t="shared" si="39"/>
        <v>19.299154627934357</v>
      </c>
      <c r="X97" s="8">
        <f t="shared" si="39"/>
        <v>19.781633493632715</v>
      </c>
      <c r="Y97" s="8">
        <f t="shared" si="39"/>
        <v>20.276174330973532</v>
      </c>
      <c r="Z97" s="8">
        <f t="shared" si="39"/>
        <v>20.78307868924787</v>
      </c>
    </row>
    <row r="98" spans="3:26" ht="12.75">
      <c r="C98" s="6"/>
      <c r="D98" s="7"/>
      <c r="E98" s="7"/>
      <c r="F98" s="7"/>
      <c r="G98" s="8"/>
      <c r="H98" s="9"/>
      <c r="I98" s="9"/>
      <c r="J98" s="9"/>
      <c r="K98" s="40"/>
      <c r="L98" s="9"/>
      <c r="M98" s="40"/>
      <c r="N98" s="40"/>
      <c r="O98" s="9"/>
      <c r="P98" s="9"/>
      <c r="Q98" s="8"/>
      <c r="R98" s="8"/>
      <c r="S98" s="8"/>
      <c r="T98" s="8"/>
      <c r="U98" s="8"/>
      <c r="V98" s="8"/>
      <c r="W98" s="8"/>
      <c r="X98" s="8"/>
      <c r="Y98" s="8"/>
      <c r="Z98" s="31"/>
    </row>
    <row r="99" spans="3:26" ht="12.75">
      <c r="C99" s="6" t="s">
        <v>121</v>
      </c>
      <c r="D99" s="7" t="s">
        <v>115</v>
      </c>
      <c r="E99" s="7">
        <v>105</v>
      </c>
      <c r="F99" s="7" t="s">
        <v>122</v>
      </c>
      <c r="G99" s="8">
        <f>G65</f>
        <v>11.5</v>
      </c>
      <c r="H99" s="8">
        <f>H65</f>
        <v>12</v>
      </c>
      <c r="I99" s="8">
        <f>I65</f>
        <v>12.5</v>
      </c>
      <c r="J99" s="9">
        <f>J65</f>
        <v>13</v>
      </c>
      <c r="K99" s="9">
        <f aca="true" t="shared" si="40" ref="K99:Z99">J99*$K$2</f>
        <v>13.325</v>
      </c>
      <c r="L99" s="9">
        <f t="shared" si="40"/>
        <v>13.658124999999998</v>
      </c>
      <c r="M99" s="9">
        <f t="shared" si="40"/>
        <v>13.999578124999998</v>
      </c>
      <c r="N99" s="9">
        <f t="shared" si="40"/>
        <v>14.349567578124995</v>
      </c>
      <c r="O99" s="9">
        <f t="shared" si="40"/>
        <v>14.708306767578119</v>
      </c>
      <c r="P99" s="9">
        <f t="shared" si="40"/>
        <v>15.07601443676757</v>
      </c>
      <c r="Q99" s="8">
        <f t="shared" si="40"/>
        <v>15.45291479768676</v>
      </c>
      <c r="R99" s="8">
        <f t="shared" si="40"/>
        <v>15.839237667628927</v>
      </c>
      <c r="S99" s="8">
        <f t="shared" si="40"/>
        <v>16.23521860931965</v>
      </c>
      <c r="T99" s="8">
        <f t="shared" si="40"/>
        <v>16.64109907455264</v>
      </c>
      <c r="U99" s="8">
        <f t="shared" si="40"/>
        <v>17.057126551416452</v>
      </c>
      <c r="V99" s="8">
        <f t="shared" si="40"/>
        <v>17.483554715201862</v>
      </c>
      <c r="W99" s="8">
        <f t="shared" si="40"/>
        <v>17.920643583081908</v>
      </c>
      <c r="X99" s="8">
        <f t="shared" si="40"/>
        <v>18.368659672658953</v>
      </c>
      <c r="Y99" s="8">
        <f t="shared" si="40"/>
        <v>18.827876164475427</v>
      </c>
      <c r="Z99" s="8">
        <f t="shared" si="40"/>
        <v>19.29857306858731</v>
      </c>
    </row>
    <row r="100" spans="3:26" ht="12.75">
      <c r="C100" s="6"/>
      <c r="D100" s="7"/>
      <c r="E100" s="7"/>
      <c r="F100" s="7"/>
      <c r="G100" s="8"/>
      <c r="H100" s="9"/>
      <c r="I100" s="9"/>
      <c r="J100" s="9"/>
      <c r="K100" s="9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31"/>
    </row>
    <row r="101" spans="3:26" ht="12.75">
      <c r="C101" s="6" t="s">
        <v>123</v>
      </c>
      <c r="D101" s="7" t="s">
        <v>115</v>
      </c>
      <c r="E101" s="7">
        <v>104</v>
      </c>
      <c r="F101" s="7" t="s">
        <v>124</v>
      </c>
      <c r="G101" s="8">
        <f>G67</f>
        <v>10.5</v>
      </c>
      <c r="H101" s="8">
        <f>H67</f>
        <v>11</v>
      </c>
      <c r="I101" s="8">
        <f>I67</f>
        <v>11.5</v>
      </c>
      <c r="J101" s="8">
        <f>J67</f>
        <v>12</v>
      </c>
      <c r="K101" s="8">
        <f aca="true" t="shared" si="41" ref="K101:Z101">J101*$K$2</f>
        <v>12.299999999999999</v>
      </c>
      <c r="L101" s="8">
        <f t="shared" si="41"/>
        <v>12.607499999999998</v>
      </c>
      <c r="M101" s="8">
        <f t="shared" si="41"/>
        <v>12.922687499999997</v>
      </c>
      <c r="N101" s="8">
        <f t="shared" si="41"/>
        <v>13.245754687499996</v>
      </c>
      <c r="O101" s="8">
        <f t="shared" si="41"/>
        <v>13.576898554687496</v>
      </c>
      <c r="P101" s="8">
        <f t="shared" si="41"/>
        <v>13.916321018554681</v>
      </c>
      <c r="Q101" s="8">
        <f t="shared" si="41"/>
        <v>14.264229044018547</v>
      </c>
      <c r="R101" s="8">
        <f t="shared" si="41"/>
        <v>14.620834770119009</v>
      </c>
      <c r="S101" s="8">
        <f t="shared" si="41"/>
        <v>14.986355639371983</v>
      </c>
      <c r="T101" s="8">
        <f t="shared" si="41"/>
        <v>15.36101453035628</v>
      </c>
      <c r="U101" s="8">
        <f t="shared" si="41"/>
        <v>15.745039893615186</v>
      </c>
      <c r="V101" s="8">
        <f t="shared" si="41"/>
        <v>16.138665890955565</v>
      </c>
      <c r="W101" s="8">
        <f t="shared" si="41"/>
        <v>16.542132538229453</v>
      </c>
      <c r="X101" s="8">
        <f t="shared" si="41"/>
        <v>16.95568585168519</v>
      </c>
      <c r="Y101" s="8">
        <f t="shared" si="41"/>
        <v>17.379577997977318</v>
      </c>
      <c r="Z101" s="8">
        <f t="shared" si="41"/>
        <v>17.81406744792675</v>
      </c>
    </row>
    <row r="102" spans="3:26" ht="12.75">
      <c r="C102" s="6"/>
      <c r="D102" s="7"/>
      <c r="E102" s="7"/>
      <c r="F102" s="7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31"/>
    </row>
    <row r="103" spans="7:26" ht="12.75"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spans="3:26" ht="12.75">
      <c r="C104" t="s">
        <v>125</v>
      </c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spans="3:26" ht="12.75">
      <c r="C105" s="6" t="s">
        <v>126</v>
      </c>
      <c r="D105" s="7" t="s">
        <v>127</v>
      </c>
      <c r="E105" s="7">
        <v>108</v>
      </c>
      <c r="F105" s="7" t="s">
        <v>128</v>
      </c>
      <c r="G105" s="8">
        <f>G93</f>
        <v>14.5</v>
      </c>
      <c r="H105" s="8">
        <f>H93</f>
        <v>15</v>
      </c>
      <c r="I105" s="8">
        <f>I93</f>
        <v>15.5</v>
      </c>
      <c r="J105" s="8">
        <f>J93</f>
        <v>16</v>
      </c>
      <c r="K105" s="8">
        <f aca="true" t="shared" si="42" ref="K105:Z105">J105*$K$2</f>
        <v>16.4</v>
      </c>
      <c r="L105" s="8">
        <f t="shared" si="42"/>
        <v>16.81</v>
      </c>
      <c r="M105" s="8">
        <f t="shared" si="42"/>
        <v>17.230249999999998</v>
      </c>
      <c r="N105" s="8">
        <f t="shared" si="42"/>
        <v>17.661006249999996</v>
      </c>
      <c r="O105" s="8">
        <f t="shared" si="42"/>
        <v>18.102531406249994</v>
      </c>
      <c r="P105" s="8">
        <f t="shared" si="42"/>
        <v>18.555094691406243</v>
      </c>
      <c r="Q105" s="8">
        <f t="shared" si="42"/>
        <v>19.018972058691396</v>
      </c>
      <c r="R105" s="8">
        <f t="shared" si="42"/>
        <v>19.49444636015868</v>
      </c>
      <c r="S105" s="8">
        <f t="shared" si="42"/>
        <v>19.981807519162643</v>
      </c>
      <c r="T105" s="8">
        <f t="shared" si="42"/>
        <v>20.481352707141706</v>
      </c>
      <c r="U105" s="8">
        <f t="shared" si="42"/>
        <v>20.99338652482025</v>
      </c>
      <c r="V105" s="8">
        <f t="shared" si="42"/>
        <v>21.518221187940753</v>
      </c>
      <c r="W105" s="8">
        <f t="shared" si="42"/>
        <v>22.05617671763927</v>
      </c>
      <c r="X105" s="8">
        <f t="shared" si="42"/>
        <v>22.60758113558025</v>
      </c>
      <c r="Y105" s="8">
        <f t="shared" si="42"/>
        <v>23.172770663969754</v>
      </c>
      <c r="Z105" s="8">
        <f t="shared" si="42"/>
        <v>23.752089930568996</v>
      </c>
    </row>
    <row r="106" spans="3:26" ht="12.75">
      <c r="C106" s="6"/>
      <c r="D106" s="7"/>
      <c r="E106" s="7"/>
      <c r="F106" s="7"/>
      <c r="G106" s="8"/>
      <c r="H106" s="8"/>
      <c r="I106" s="8"/>
      <c r="J106" s="8"/>
      <c r="K106" s="9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31"/>
    </row>
    <row r="107" spans="1:26" ht="12.75">
      <c r="A107" s="1" t="s">
        <v>30</v>
      </c>
      <c r="B107" s="2" t="s">
        <v>31</v>
      </c>
      <c r="C107" s="13" t="s">
        <v>129</v>
      </c>
      <c r="D107" s="14" t="s">
        <v>127</v>
      </c>
      <c r="E107" s="7">
        <v>110</v>
      </c>
      <c r="F107" s="41" t="s">
        <v>130</v>
      </c>
      <c r="G107" s="8">
        <f>G43</f>
        <v>18</v>
      </c>
      <c r="H107" s="8">
        <f>H43</f>
        <v>18.5</v>
      </c>
      <c r="I107" s="8">
        <f>I43</f>
        <v>19</v>
      </c>
      <c r="J107" s="8">
        <f>J43</f>
        <v>19.5</v>
      </c>
      <c r="K107" s="8">
        <f aca="true" t="shared" si="43" ref="K107:Z107">J107*$K$2</f>
        <v>19.987499999999997</v>
      </c>
      <c r="L107" s="8">
        <f t="shared" si="43"/>
        <v>20.487187499999994</v>
      </c>
      <c r="M107" s="8">
        <f t="shared" si="43"/>
        <v>20.999367187499992</v>
      </c>
      <c r="N107" s="8">
        <f t="shared" si="43"/>
        <v>21.52435136718749</v>
      </c>
      <c r="O107" s="8">
        <f t="shared" si="43"/>
        <v>22.062460151367173</v>
      </c>
      <c r="P107" s="8">
        <f t="shared" si="43"/>
        <v>22.61402165515135</v>
      </c>
      <c r="Q107" s="8">
        <f t="shared" si="43"/>
        <v>23.17937219653013</v>
      </c>
      <c r="R107" s="8">
        <f t="shared" si="43"/>
        <v>23.758856501443383</v>
      </c>
      <c r="S107" s="8">
        <f t="shared" si="43"/>
        <v>24.352827913979464</v>
      </c>
      <c r="T107" s="8">
        <f t="shared" si="43"/>
        <v>24.96164861182895</v>
      </c>
      <c r="U107" s="8">
        <f t="shared" si="43"/>
        <v>25.58568982712467</v>
      </c>
      <c r="V107" s="8">
        <f t="shared" si="43"/>
        <v>26.225332072802786</v>
      </c>
      <c r="W107" s="8">
        <f t="shared" si="43"/>
        <v>26.880965374622853</v>
      </c>
      <c r="X107" s="8">
        <f t="shared" si="43"/>
        <v>27.55298950898842</v>
      </c>
      <c r="Y107" s="8">
        <f t="shared" si="43"/>
        <v>28.24181424671313</v>
      </c>
      <c r="Z107" s="8">
        <f t="shared" si="43"/>
        <v>28.947859602880957</v>
      </c>
    </row>
    <row r="108" spans="3:26" ht="12.75">
      <c r="C108" s="13"/>
      <c r="D108" s="14"/>
      <c r="E108" s="7"/>
      <c r="F108" s="7"/>
      <c r="G108" s="9"/>
      <c r="H108" s="9"/>
      <c r="I108" s="9"/>
      <c r="J108" s="9"/>
      <c r="K108" s="9"/>
      <c r="L108" s="9"/>
      <c r="M108" s="9"/>
      <c r="N108" s="9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31"/>
    </row>
    <row r="109" spans="2:26" ht="12.75">
      <c r="B109" s="2" t="s">
        <v>31</v>
      </c>
      <c r="C109" s="6" t="s">
        <v>131</v>
      </c>
      <c r="D109" s="7" t="s">
        <v>127</v>
      </c>
      <c r="E109" s="7">
        <v>108</v>
      </c>
      <c r="F109" s="7" t="s">
        <v>132</v>
      </c>
      <c r="G109" s="9">
        <f>G105</f>
        <v>14.5</v>
      </c>
      <c r="H109" s="9">
        <f>H105</f>
        <v>15</v>
      </c>
      <c r="I109" s="9">
        <f>I105</f>
        <v>15.5</v>
      </c>
      <c r="J109" s="9">
        <f>J105</f>
        <v>16</v>
      </c>
      <c r="K109" s="9">
        <f aca="true" t="shared" si="44" ref="K109:Z109">J109*$K$2</f>
        <v>16.4</v>
      </c>
      <c r="L109" s="9">
        <f t="shared" si="44"/>
        <v>16.81</v>
      </c>
      <c r="M109" s="9">
        <f t="shared" si="44"/>
        <v>17.230249999999998</v>
      </c>
      <c r="N109" s="9">
        <f t="shared" si="44"/>
        <v>17.661006249999996</v>
      </c>
      <c r="O109" s="8">
        <f t="shared" si="44"/>
        <v>18.102531406249994</v>
      </c>
      <c r="P109" s="8">
        <f t="shared" si="44"/>
        <v>18.555094691406243</v>
      </c>
      <c r="Q109" s="8">
        <f t="shared" si="44"/>
        <v>19.018972058691396</v>
      </c>
      <c r="R109" s="8">
        <f t="shared" si="44"/>
        <v>19.49444636015868</v>
      </c>
      <c r="S109" s="8">
        <f t="shared" si="44"/>
        <v>19.981807519162643</v>
      </c>
      <c r="T109" s="8">
        <f t="shared" si="44"/>
        <v>20.481352707141706</v>
      </c>
      <c r="U109" s="8">
        <f t="shared" si="44"/>
        <v>20.99338652482025</v>
      </c>
      <c r="V109" s="8">
        <f t="shared" si="44"/>
        <v>21.518221187940753</v>
      </c>
      <c r="W109" s="8">
        <f t="shared" si="44"/>
        <v>22.05617671763927</v>
      </c>
      <c r="X109" s="8">
        <f t="shared" si="44"/>
        <v>22.60758113558025</v>
      </c>
      <c r="Y109" s="8">
        <f t="shared" si="44"/>
        <v>23.172770663969754</v>
      </c>
      <c r="Z109" s="8">
        <f t="shared" si="44"/>
        <v>23.752089930568996</v>
      </c>
    </row>
    <row r="110" spans="3:26" ht="12.75">
      <c r="C110" s="6"/>
      <c r="D110" s="7"/>
      <c r="E110" s="7"/>
      <c r="F110" s="7"/>
      <c r="G110" s="9"/>
      <c r="H110" s="9"/>
      <c r="I110" s="9"/>
      <c r="J110" s="9"/>
      <c r="K110" s="9"/>
      <c r="L110" s="9"/>
      <c r="M110" s="9"/>
      <c r="N110" s="9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31"/>
    </row>
    <row r="111" spans="3:26" ht="12.75">
      <c r="C111" s="6" t="s">
        <v>133</v>
      </c>
      <c r="D111" s="7" t="s">
        <v>127</v>
      </c>
      <c r="E111" s="7">
        <v>107</v>
      </c>
      <c r="F111" s="7" t="s">
        <v>134</v>
      </c>
      <c r="G111" s="9">
        <f>G95</f>
        <v>13.5</v>
      </c>
      <c r="H111" s="9">
        <f>H95</f>
        <v>14</v>
      </c>
      <c r="I111" s="9">
        <f>I95</f>
        <v>14.5</v>
      </c>
      <c r="J111" s="9">
        <f>J95</f>
        <v>15</v>
      </c>
      <c r="K111" s="9">
        <f aca="true" t="shared" si="45" ref="K111:Z111">J111*$K$2</f>
        <v>15.374999999999998</v>
      </c>
      <c r="L111" s="9">
        <f t="shared" si="45"/>
        <v>15.759374999999997</v>
      </c>
      <c r="M111" s="9">
        <f t="shared" si="45"/>
        <v>16.153359374999994</v>
      </c>
      <c r="N111" s="9">
        <f t="shared" si="45"/>
        <v>16.557193359374992</v>
      </c>
      <c r="O111" s="8">
        <f t="shared" si="45"/>
        <v>16.971123193359364</v>
      </c>
      <c r="P111" s="8">
        <f t="shared" si="45"/>
        <v>17.395401273193347</v>
      </c>
      <c r="Q111" s="8">
        <f t="shared" si="45"/>
        <v>17.83028630502318</v>
      </c>
      <c r="R111" s="8">
        <f t="shared" si="45"/>
        <v>18.276043462648758</v>
      </c>
      <c r="S111" s="8">
        <f t="shared" si="45"/>
        <v>18.732944549214974</v>
      </c>
      <c r="T111" s="8">
        <f t="shared" si="45"/>
        <v>19.201268162945347</v>
      </c>
      <c r="U111" s="8">
        <f t="shared" si="45"/>
        <v>19.68129986701898</v>
      </c>
      <c r="V111" s="8">
        <f t="shared" si="45"/>
        <v>20.173332363694453</v>
      </c>
      <c r="W111" s="8">
        <f t="shared" si="45"/>
        <v>20.677665672786812</v>
      </c>
      <c r="X111" s="8">
        <f t="shared" si="45"/>
        <v>21.19460731460648</v>
      </c>
      <c r="Y111" s="8">
        <f t="shared" si="45"/>
        <v>21.724472497471638</v>
      </c>
      <c r="Z111" s="8">
        <f t="shared" si="45"/>
        <v>22.267584309908425</v>
      </c>
    </row>
    <row r="112" spans="3:26" ht="12.75">
      <c r="C112" s="6"/>
      <c r="D112" s="7"/>
      <c r="E112" s="7"/>
      <c r="F112" s="7"/>
      <c r="G112" s="9"/>
      <c r="H112" s="9"/>
      <c r="I112" s="9"/>
      <c r="J112" s="9"/>
      <c r="K112" s="9"/>
      <c r="L112" s="9"/>
      <c r="M112" s="9"/>
      <c r="N112" s="40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31"/>
    </row>
    <row r="113" spans="3:26" ht="12.75">
      <c r="C113" s="6" t="s">
        <v>135</v>
      </c>
      <c r="D113" s="7" t="s">
        <v>127</v>
      </c>
      <c r="E113" s="7">
        <v>107</v>
      </c>
      <c r="F113" s="7" t="s">
        <v>136</v>
      </c>
      <c r="G113" s="9">
        <f>G111</f>
        <v>13.5</v>
      </c>
      <c r="H113" s="9">
        <f>H111</f>
        <v>14</v>
      </c>
      <c r="I113" s="9">
        <f>I111</f>
        <v>14.5</v>
      </c>
      <c r="J113" s="9">
        <f>J111</f>
        <v>15</v>
      </c>
      <c r="K113" s="9">
        <f aca="true" t="shared" si="46" ref="K113:Z113">J113*$K$2</f>
        <v>15.374999999999998</v>
      </c>
      <c r="L113" s="9">
        <f t="shared" si="46"/>
        <v>15.759374999999997</v>
      </c>
      <c r="M113" s="9">
        <f t="shared" si="46"/>
        <v>16.153359374999994</v>
      </c>
      <c r="N113" s="9">
        <f t="shared" si="46"/>
        <v>16.557193359374992</v>
      </c>
      <c r="O113" s="8">
        <f t="shared" si="46"/>
        <v>16.971123193359364</v>
      </c>
      <c r="P113" s="8">
        <f t="shared" si="46"/>
        <v>17.395401273193347</v>
      </c>
      <c r="Q113" s="8">
        <f t="shared" si="46"/>
        <v>17.83028630502318</v>
      </c>
      <c r="R113" s="8">
        <f t="shared" si="46"/>
        <v>18.276043462648758</v>
      </c>
      <c r="S113" s="8">
        <f t="shared" si="46"/>
        <v>18.732944549214974</v>
      </c>
      <c r="T113" s="8">
        <f t="shared" si="46"/>
        <v>19.201268162945347</v>
      </c>
      <c r="U113" s="8">
        <f t="shared" si="46"/>
        <v>19.68129986701898</v>
      </c>
      <c r="V113" s="8">
        <f t="shared" si="46"/>
        <v>20.173332363694453</v>
      </c>
      <c r="W113" s="8">
        <f t="shared" si="46"/>
        <v>20.677665672786812</v>
      </c>
      <c r="X113" s="8">
        <f t="shared" si="46"/>
        <v>21.19460731460648</v>
      </c>
      <c r="Y113" s="8">
        <f t="shared" si="46"/>
        <v>21.724472497471638</v>
      </c>
      <c r="Z113" s="8">
        <f t="shared" si="46"/>
        <v>22.267584309908425</v>
      </c>
    </row>
    <row r="114" spans="3:26" ht="12.75">
      <c r="C114" s="6"/>
      <c r="D114" s="7"/>
      <c r="E114" s="7"/>
      <c r="F114" s="7"/>
      <c r="G114" s="9"/>
      <c r="H114" s="9"/>
      <c r="I114" s="9"/>
      <c r="J114" s="9"/>
      <c r="K114" s="9"/>
      <c r="L114" s="9"/>
      <c r="M114" s="9"/>
      <c r="N114" s="9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31"/>
    </row>
    <row r="115" spans="3:26" ht="12.75">
      <c r="C115" s="6" t="s">
        <v>137</v>
      </c>
      <c r="D115" s="7" t="s">
        <v>127</v>
      </c>
      <c r="E115" s="7">
        <v>107</v>
      </c>
      <c r="F115" s="7" t="s">
        <v>138</v>
      </c>
      <c r="G115" s="9">
        <f>G111</f>
        <v>13.5</v>
      </c>
      <c r="H115" s="9">
        <f>H111</f>
        <v>14</v>
      </c>
      <c r="I115" s="9">
        <f>I111</f>
        <v>14.5</v>
      </c>
      <c r="J115" s="9">
        <f>J111</f>
        <v>15</v>
      </c>
      <c r="K115" s="9">
        <f aca="true" t="shared" si="47" ref="K115:Z115">J115*$K$2</f>
        <v>15.374999999999998</v>
      </c>
      <c r="L115" s="9">
        <f t="shared" si="47"/>
        <v>15.759374999999997</v>
      </c>
      <c r="M115" s="9">
        <f t="shared" si="47"/>
        <v>16.153359374999994</v>
      </c>
      <c r="N115" s="9">
        <f t="shared" si="47"/>
        <v>16.557193359374992</v>
      </c>
      <c r="O115" s="8">
        <f t="shared" si="47"/>
        <v>16.971123193359364</v>
      </c>
      <c r="P115" s="8">
        <f t="shared" si="47"/>
        <v>17.395401273193347</v>
      </c>
      <c r="Q115" s="8">
        <f t="shared" si="47"/>
        <v>17.83028630502318</v>
      </c>
      <c r="R115" s="8">
        <f t="shared" si="47"/>
        <v>18.276043462648758</v>
      </c>
      <c r="S115" s="8">
        <f t="shared" si="47"/>
        <v>18.732944549214974</v>
      </c>
      <c r="T115" s="8">
        <f t="shared" si="47"/>
        <v>19.201268162945347</v>
      </c>
      <c r="U115" s="8">
        <f t="shared" si="47"/>
        <v>19.68129986701898</v>
      </c>
      <c r="V115" s="8">
        <f t="shared" si="47"/>
        <v>20.173332363694453</v>
      </c>
      <c r="W115" s="8">
        <f t="shared" si="47"/>
        <v>20.677665672786812</v>
      </c>
      <c r="X115" s="8">
        <f t="shared" si="47"/>
        <v>21.19460731460648</v>
      </c>
      <c r="Y115" s="8">
        <f t="shared" si="47"/>
        <v>21.724472497471638</v>
      </c>
      <c r="Z115" s="8">
        <f t="shared" si="47"/>
        <v>22.267584309908425</v>
      </c>
    </row>
    <row r="116" spans="3:26" ht="12.75">
      <c r="C116" s="6"/>
      <c r="D116" s="7"/>
      <c r="E116" s="7"/>
      <c r="F116" s="7"/>
      <c r="G116" s="9"/>
      <c r="H116" s="9"/>
      <c r="I116" s="9"/>
      <c r="J116" s="9"/>
      <c r="K116" s="9"/>
      <c r="L116" s="9"/>
      <c r="M116" s="9"/>
      <c r="N116" s="40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31"/>
    </row>
    <row r="117" spans="3:26" ht="12.75">
      <c r="C117" s="6" t="s">
        <v>139</v>
      </c>
      <c r="D117" s="7" t="s">
        <v>127</v>
      </c>
      <c r="E117" s="7">
        <v>106</v>
      </c>
      <c r="F117" s="7" t="s">
        <v>140</v>
      </c>
      <c r="G117" s="9">
        <f>G97</f>
        <v>12.5</v>
      </c>
      <c r="H117" s="9">
        <f>H97</f>
        <v>13</v>
      </c>
      <c r="I117" s="9">
        <f>I97</f>
        <v>13.5</v>
      </c>
      <c r="J117" s="9">
        <f>J97</f>
        <v>14</v>
      </c>
      <c r="K117" s="9">
        <f aca="true" t="shared" si="48" ref="K117:Z117">J117*$K$2</f>
        <v>14.349999999999998</v>
      </c>
      <c r="L117" s="9">
        <f t="shared" si="48"/>
        <v>14.708749999999997</v>
      </c>
      <c r="M117" s="9">
        <f t="shared" si="48"/>
        <v>15.076468749999995</v>
      </c>
      <c r="N117" s="9">
        <f t="shared" si="48"/>
        <v>15.453380468749993</v>
      </c>
      <c r="O117" s="8">
        <f t="shared" si="48"/>
        <v>15.839714980468742</v>
      </c>
      <c r="P117" s="8">
        <f t="shared" si="48"/>
        <v>16.235707854980458</v>
      </c>
      <c r="Q117" s="8">
        <f t="shared" si="48"/>
        <v>16.64160055135497</v>
      </c>
      <c r="R117" s="8">
        <f t="shared" si="48"/>
        <v>17.057640565138843</v>
      </c>
      <c r="S117" s="8">
        <f t="shared" si="48"/>
        <v>17.48408157926731</v>
      </c>
      <c r="T117" s="8">
        <f t="shared" si="48"/>
        <v>17.92118361874899</v>
      </c>
      <c r="U117" s="8">
        <f t="shared" si="48"/>
        <v>18.369213209217715</v>
      </c>
      <c r="V117" s="8">
        <f t="shared" si="48"/>
        <v>18.828443539448156</v>
      </c>
      <c r="W117" s="8">
        <f t="shared" si="48"/>
        <v>19.299154627934357</v>
      </c>
      <c r="X117" s="8">
        <f t="shared" si="48"/>
        <v>19.781633493632715</v>
      </c>
      <c r="Y117" s="8">
        <f t="shared" si="48"/>
        <v>20.276174330973532</v>
      </c>
      <c r="Z117" s="8">
        <f t="shared" si="48"/>
        <v>20.78307868924787</v>
      </c>
    </row>
    <row r="118" spans="3:26" ht="12.75">
      <c r="C118" s="6"/>
      <c r="D118" s="7"/>
      <c r="E118" s="7"/>
      <c r="F118" s="7"/>
      <c r="G118" s="9"/>
      <c r="H118" s="9"/>
      <c r="I118" s="9"/>
      <c r="J118" s="9"/>
      <c r="K118" s="40"/>
      <c r="L118" s="9"/>
      <c r="M118" s="9"/>
      <c r="N118" s="40"/>
      <c r="O118" s="9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31"/>
    </row>
    <row r="119" spans="3:26" ht="12.75">
      <c r="C119" s="6" t="s">
        <v>141</v>
      </c>
      <c r="D119" s="7" t="s">
        <v>127</v>
      </c>
      <c r="E119" s="7">
        <v>106</v>
      </c>
      <c r="F119" s="7" t="s">
        <v>142</v>
      </c>
      <c r="G119" s="9">
        <f>G117</f>
        <v>12.5</v>
      </c>
      <c r="H119" s="9">
        <f>H117</f>
        <v>13</v>
      </c>
      <c r="I119" s="9">
        <f>I117</f>
        <v>13.5</v>
      </c>
      <c r="J119" s="9">
        <f>J117</f>
        <v>14</v>
      </c>
      <c r="K119" s="11">
        <f aca="true" t="shared" si="49" ref="K119:Z119">J119*$K$2</f>
        <v>14.349999999999998</v>
      </c>
      <c r="L119" s="9">
        <f t="shared" si="49"/>
        <v>14.708749999999997</v>
      </c>
      <c r="M119" s="9">
        <f t="shared" si="49"/>
        <v>15.076468749999995</v>
      </c>
      <c r="N119" s="9">
        <f t="shared" si="49"/>
        <v>15.453380468749993</v>
      </c>
      <c r="O119" s="8">
        <f t="shared" si="49"/>
        <v>15.839714980468742</v>
      </c>
      <c r="P119" s="8">
        <f t="shared" si="49"/>
        <v>16.235707854980458</v>
      </c>
      <c r="Q119" s="8">
        <f t="shared" si="49"/>
        <v>16.64160055135497</v>
      </c>
      <c r="R119" s="8">
        <f t="shared" si="49"/>
        <v>17.057640565138843</v>
      </c>
      <c r="S119" s="8">
        <f t="shared" si="49"/>
        <v>17.48408157926731</v>
      </c>
      <c r="T119" s="8">
        <f t="shared" si="49"/>
        <v>17.92118361874899</v>
      </c>
      <c r="U119" s="8">
        <f t="shared" si="49"/>
        <v>18.369213209217715</v>
      </c>
      <c r="V119" s="8">
        <f t="shared" si="49"/>
        <v>18.828443539448156</v>
      </c>
      <c r="W119" s="8">
        <f t="shared" si="49"/>
        <v>19.299154627934357</v>
      </c>
      <c r="X119" s="8">
        <f t="shared" si="49"/>
        <v>19.781633493632715</v>
      </c>
      <c r="Y119" s="8">
        <f t="shared" si="49"/>
        <v>20.276174330973532</v>
      </c>
      <c r="Z119" s="8">
        <f t="shared" si="49"/>
        <v>20.78307868924787</v>
      </c>
    </row>
    <row r="120" spans="3:26" ht="12.75">
      <c r="C120" s="6"/>
      <c r="D120" s="7"/>
      <c r="E120" s="7"/>
      <c r="F120" s="7"/>
      <c r="G120" s="9"/>
      <c r="H120" s="9"/>
      <c r="I120" s="9"/>
      <c r="J120" s="9"/>
      <c r="K120" s="40"/>
      <c r="L120" s="9"/>
      <c r="M120" s="9"/>
      <c r="N120" s="9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31"/>
    </row>
    <row r="121" spans="3:26" ht="12.75">
      <c r="C121" s="6" t="s">
        <v>143</v>
      </c>
      <c r="D121" s="7" t="s">
        <v>127</v>
      </c>
      <c r="E121" s="7">
        <v>105</v>
      </c>
      <c r="F121" s="7" t="s">
        <v>144</v>
      </c>
      <c r="G121" s="9">
        <f>G99</f>
        <v>11.5</v>
      </c>
      <c r="H121" s="9">
        <f>H99</f>
        <v>12</v>
      </c>
      <c r="I121" s="9">
        <f>I99</f>
        <v>12.5</v>
      </c>
      <c r="J121" s="9">
        <f>J99</f>
        <v>13</v>
      </c>
      <c r="K121" s="9">
        <f aca="true" t="shared" si="50" ref="K121:Z121">J121*$K$2</f>
        <v>13.325</v>
      </c>
      <c r="L121" s="9">
        <f t="shared" si="50"/>
        <v>13.658124999999998</v>
      </c>
      <c r="M121" s="9">
        <f t="shared" si="50"/>
        <v>13.999578124999998</v>
      </c>
      <c r="N121" s="9">
        <f t="shared" si="50"/>
        <v>14.349567578124995</v>
      </c>
      <c r="O121" s="8">
        <f t="shared" si="50"/>
        <v>14.708306767578119</v>
      </c>
      <c r="P121" s="8">
        <f t="shared" si="50"/>
        <v>15.07601443676757</v>
      </c>
      <c r="Q121" s="8">
        <f t="shared" si="50"/>
        <v>15.45291479768676</v>
      </c>
      <c r="R121" s="8">
        <f t="shared" si="50"/>
        <v>15.839237667628927</v>
      </c>
      <c r="S121" s="8">
        <f t="shared" si="50"/>
        <v>16.23521860931965</v>
      </c>
      <c r="T121" s="8">
        <f t="shared" si="50"/>
        <v>16.64109907455264</v>
      </c>
      <c r="U121" s="8">
        <f t="shared" si="50"/>
        <v>17.057126551416452</v>
      </c>
      <c r="V121" s="8">
        <f t="shared" si="50"/>
        <v>17.483554715201862</v>
      </c>
      <c r="W121" s="8">
        <f t="shared" si="50"/>
        <v>17.920643583081908</v>
      </c>
      <c r="X121" s="8">
        <f t="shared" si="50"/>
        <v>18.368659672658953</v>
      </c>
      <c r="Y121" s="8">
        <f t="shared" si="50"/>
        <v>18.827876164475427</v>
      </c>
      <c r="Z121" s="8">
        <f t="shared" si="50"/>
        <v>19.29857306858731</v>
      </c>
    </row>
    <row r="122" spans="3:26" ht="12.75">
      <c r="C122" s="6"/>
      <c r="D122" s="7"/>
      <c r="E122" s="7"/>
      <c r="F122" s="7"/>
      <c r="G122" s="9"/>
      <c r="H122" s="9"/>
      <c r="I122" s="40"/>
      <c r="J122" s="9"/>
      <c r="K122" s="40"/>
      <c r="L122" s="9"/>
      <c r="M122" s="40"/>
      <c r="N122" s="9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31"/>
    </row>
    <row r="123" spans="3:26" ht="12.75">
      <c r="C123" s="6" t="s">
        <v>145</v>
      </c>
      <c r="D123" s="7" t="s">
        <v>127</v>
      </c>
      <c r="E123" s="7">
        <v>105</v>
      </c>
      <c r="F123" s="7" t="s">
        <v>146</v>
      </c>
      <c r="G123" s="9">
        <f>G121</f>
        <v>11.5</v>
      </c>
      <c r="H123" s="9">
        <f>H121</f>
        <v>12</v>
      </c>
      <c r="I123" s="9">
        <f>I121</f>
        <v>12.5</v>
      </c>
      <c r="J123" s="9">
        <f>J121</f>
        <v>13</v>
      </c>
      <c r="K123" s="9">
        <f aca="true" t="shared" si="51" ref="K123:Z123">J123*$K$2</f>
        <v>13.325</v>
      </c>
      <c r="L123" s="9">
        <f t="shared" si="51"/>
        <v>13.658124999999998</v>
      </c>
      <c r="M123" s="9">
        <f t="shared" si="51"/>
        <v>13.999578124999998</v>
      </c>
      <c r="N123" s="9">
        <f t="shared" si="51"/>
        <v>14.349567578124995</v>
      </c>
      <c r="O123" s="8">
        <f t="shared" si="51"/>
        <v>14.708306767578119</v>
      </c>
      <c r="P123" s="8">
        <f t="shared" si="51"/>
        <v>15.07601443676757</v>
      </c>
      <c r="Q123" s="8">
        <f t="shared" si="51"/>
        <v>15.45291479768676</v>
      </c>
      <c r="R123" s="8">
        <f t="shared" si="51"/>
        <v>15.839237667628927</v>
      </c>
      <c r="S123" s="8">
        <f t="shared" si="51"/>
        <v>16.23521860931965</v>
      </c>
      <c r="T123" s="8">
        <f t="shared" si="51"/>
        <v>16.64109907455264</v>
      </c>
      <c r="U123" s="8">
        <f t="shared" si="51"/>
        <v>17.057126551416452</v>
      </c>
      <c r="V123" s="8">
        <f t="shared" si="51"/>
        <v>17.483554715201862</v>
      </c>
      <c r="W123" s="8">
        <f t="shared" si="51"/>
        <v>17.920643583081908</v>
      </c>
      <c r="X123" s="8">
        <f t="shared" si="51"/>
        <v>18.368659672658953</v>
      </c>
      <c r="Y123" s="8">
        <f t="shared" si="51"/>
        <v>18.827876164475427</v>
      </c>
      <c r="Z123" s="8">
        <f t="shared" si="51"/>
        <v>19.29857306858731</v>
      </c>
    </row>
    <row r="124" spans="3:26" ht="12.75">
      <c r="C124" s="6"/>
      <c r="D124" s="7"/>
      <c r="E124" s="7"/>
      <c r="F124" s="7"/>
      <c r="G124" s="9"/>
      <c r="H124" s="9"/>
      <c r="I124" s="9"/>
      <c r="J124" s="9"/>
      <c r="K124" s="9"/>
      <c r="L124" s="9"/>
      <c r="M124" s="40"/>
      <c r="N124" s="9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31"/>
    </row>
    <row r="125" spans="3:26" ht="12.75">
      <c r="C125" s="6" t="s">
        <v>147</v>
      </c>
      <c r="D125" s="7" t="s">
        <v>127</v>
      </c>
      <c r="E125" s="7">
        <v>104</v>
      </c>
      <c r="F125" s="7" t="s">
        <v>148</v>
      </c>
      <c r="G125" s="9">
        <f>G101</f>
        <v>10.5</v>
      </c>
      <c r="H125" s="9">
        <f>H101</f>
        <v>11</v>
      </c>
      <c r="I125" s="9">
        <f>I101</f>
        <v>11.5</v>
      </c>
      <c r="J125" s="9">
        <f>J101</f>
        <v>12</v>
      </c>
      <c r="K125" s="9">
        <f aca="true" t="shared" si="52" ref="K125:Z125">J125*$K$2</f>
        <v>12.299999999999999</v>
      </c>
      <c r="L125" s="9">
        <f t="shared" si="52"/>
        <v>12.607499999999998</v>
      </c>
      <c r="M125" s="9">
        <f t="shared" si="52"/>
        <v>12.922687499999997</v>
      </c>
      <c r="N125" s="9">
        <f t="shared" si="52"/>
        <v>13.245754687499996</v>
      </c>
      <c r="O125" s="8">
        <f t="shared" si="52"/>
        <v>13.576898554687496</v>
      </c>
      <c r="P125" s="8">
        <f t="shared" si="52"/>
        <v>13.916321018554681</v>
      </c>
      <c r="Q125" s="8">
        <f t="shared" si="52"/>
        <v>14.264229044018547</v>
      </c>
      <c r="R125" s="8">
        <f t="shared" si="52"/>
        <v>14.620834770119009</v>
      </c>
      <c r="S125" s="8">
        <f t="shared" si="52"/>
        <v>14.986355639371983</v>
      </c>
      <c r="T125" s="8">
        <f t="shared" si="52"/>
        <v>15.36101453035628</v>
      </c>
      <c r="U125" s="8">
        <f t="shared" si="52"/>
        <v>15.745039893615186</v>
      </c>
      <c r="V125" s="8">
        <f t="shared" si="52"/>
        <v>16.138665890955565</v>
      </c>
      <c r="W125" s="8">
        <f t="shared" si="52"/>
        <v>16.542132538229453</v>
      </c>
      <c r="X125" s="8">
        <f t="shared" si="52"/>
        <v>16.95568585168519</v>
      </c>
      <c r="Y125" s="8">
        <f t="shared" si="52"/>
        <v>17.379577997977318</v>
      </c>
      <c r="Z125" s="8">
        <f t="shared" si="52"/>
        <v>17.81406744792675</v>
      </c>
    </row>
    <row r="126" spans="3:26" ht="12.75">
      <c r="C126" s="6"/>
      <c r="D126" s="7"/>
      <c r="E126" s="7"/>
      <c r="F126" s="7"/>
      <c r="G126" s="40"/>
      <c r="H126" s="40"/>
      <c r="I126" s="40"/>
      <c r="J126" s="9"/>
      <c r="K126" s="40"/>
      <c r="L126" s="9"/>
      <c r="M126" s="40"/>
      <c r="N126" s="9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31"/>
    </row>
    <row r="127" spans="3:26" ht="12.75">
      <c r="C127" s="6" t="s">
        <v>149</v>
      </c>
      <c r="D127" s="7" t="s">
        <v>127</v>
      </c>
      <c r="E127" s="7">
        <v>103</v>
      </c>
      <c r="F127" s="7" t="s">
        <v>150</v>
      </c>
      <c r="G127" s="9">
        <f>G87</f>
        <v>9.5</v>
      </c>
      <c r="H127" s="9">
        <f>H87</f>
        <v>10</v>
      </c>
      <c r="I127" s="9">
        <f>I87</f>
        <v>10.5</v>
      </c>
      <c r="J127" s="9">
        <f>J87</f>
        <v>11</v>
      </c>
      <c r="K127" s="9">
        <f aca="true" t="shared" si="53" ref="K127:Z127">J127*$K$2</f>
        <v>11.274999999999999</v>
      </c>
      <c r="L127" s="9">
        <f t="shared" si="53"/>
        <v>11.556874999999998</v>
      </c>
      <c r="M127" s="9">
        <f t="shared" si="53"/>
        <v>11.845796874999998</v>
      </c>
      <c r="N127" s="9">
        <f t="shared" si="53"/>
        <v>12.141941796874997</v>
      </c>
      <c r="O127" s="8">
        <f t="shared" si="53"/>
        <v>12.445490341796871</v>
      </c>
      <c r="P127" s="8">
        <f t="shared" si="53"/>
        <v>12.756627600341792</v>
      </c>
      <c r="Q127" s="8">
        <f t="shared" si="53"/>
        <v>13.075543290350335</v>
      </c>
      <c r="R127" s="8">
        <f t="shared" si="53"/>
        <v>13.402431872609093</v>
      </c>
      <c r="S127" s="8">
        <f t="shared" si="53"/>
        <v>13.737492669424318</v>
      </c>
      <c r="T127" s="8">
        <f t="shared" si="53"/>
        <v>14.080929986159925</v>
      </c>
      <c r="U127" s="8">
        <f t="shared" si="53"/>
        <v>14.43295323581392</v>
      </c>
      <c r="V127" s="8">
        <f t="shared" si="53"/>
        <v>14.793777066709268</v>
      </c>
      <c r="W127" s="8">
        <f t="shared" si="53"/>
        <v>15.163621493376999</v>
      </c>
      <c r="X127" s="8">
        <f t="shared" si="53"/>
        <v>15.542712030711423</v>
      </c>
      <c r="Y127" s="8">
        <f t="shared" si="53"/>
        <v>15.931279831479207</v>
      </c>
      <c r="Z127" s="8">
        <f t="shared" si="53"/>
        <v>16.329561827266186</v>
      </c>
    </row>
    <row r="128" spans="3:26" ht="12.75">
      <c r="C128" s="6"/>
      <c r="D128" s="7"/>
      <c r="E128" s="7"/>
      <c r="F128" s="7"/>
      <c r="G128" s="40"/>
      <c r="H128" s="40"/>
      <c r="I128" s="40"/>
      <c r="J128" s="9"/>
      <c r="K128" s="40"/>
      <c r="L128" s="9"/>
      <c r="M128" s="40"/>
      <c r="N128" s="9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31"/>
    </row>
    <row r="129" spans="3:26" ht="12.75">
      <c r="C129" s="6" t="s">
        <v>151</v>
      </c>
      <c r="D129" s="7" t="s">
        <v>127</v>
      </c>
      <c r="E129" s="7">
        <v>106</v>
      </c>
      <c r="F129" s="7" t="s">
        <v>152</v>
      </c>
      <c r="G129" s="9">
        <f>G119</f>
        <v>12.5</v>
      </c>
      <c r="H129" s="9">
        <f>H119</f>
        <v>13</v>
      </c>
      <c r="I129" s="9">
        <f>I119</f>
        <v>13.5</v>
      </c>
      <c r="J129" s="9">
        <f>J119</f>
        <v>14</v>
      </c>
      <c r="K129" s="9">
        <f aca="true" t="shared" si="54" ref="K129:Z129">J129*$K$2</f>
        <v>14.349999999999998</v>
      </c>
      <c r="L129" s="9">
        <f t="shared" si="54"/>
        <v>14.708749999999997</v>
      </c>
      <c r="M129" s="9">
        <f t="shared" si="54"/>
        <v>15.076468749999995</v>
      </c>
      <c r="N129" s="9">
        <f t="shared" si="54"/>
        <v>15.453380468749993</v>
      </c>
      <c r="O129" s="8">
        <f t="shared" si="54"/>
        <v>15.839714980468742</v>
      </c>
      <c r="P129" s="8">
        <f t="shared" si="54"/>
        <v>16.235707854980458</v>
      </c>
      <c r="Q129" s="8">
        <f t="shared" si="54"/>
        <v>16.64160055135497</v>
      </c>
      <c r="R129" s="8">
        <f t="shared" si="54"/>
        <v>17.057640565138843</v>
      </c>
      <c r="S129" s="8">
        <f t="shared" si="54"/>
        <v>17.48408157926731</v>
      </c>
      <c r="T129" s="8">
        <f t="shared" si="54"/>
        <v>17.92118361874899</v>
      </c>
      <c r="U129" s="8">
        <f t="shared" si="54"/>
        <v>18.369213209217715</v>
      </c>
      <c r="V129" s="8">
        <f t="shared" si="54"/>
        <v>18.828443539448156</v>
      </c>
      <c r="W129" s="8">
        <f t="shared" si="54"/>
        <v>19.299154627934357</v>
      </c>
      <c r="X129" s="8">
        <f t="shared" si="54"/>
        <v>19.781633493632715</v>
      </c>
      <c r="Y129" s="8">
        <f t="shared" si="54"/>
        <v>20.276174330973532</v>
      </c>
      <c r="Z129" s="8">
        <f t="shared" si="54"/>
        <v>20.78307868924787</v>
      </c>
    </row>
    <row r="130" spans="3:26" ht="12.75">
      <c r="C130" s="6"/>
      <c r="D130" s="7"/>
      <c r="E130" s="7"/>
      <c r="F130" s="7"/>
      <c r="G130" s="9"/>
      <c r="H130" s="9"/>
      <c r="I130" s="9"/>
      <c r="J130" s="9"/>
      <c r="K130" s="40"/>
      <c r="L130" s="9"/>
      <c r="M130" s="9"/>
      <c r="N130" s="9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31"/>
    </row>
    <row r="131" spans="3:26" ht="12.75">
      <c r="C131" s="6" t="s">
        <v>153</v>
      </c>
      <c r="D131" s="7" t="s">
        <v>127</v>
      </c>
      <c r="E131" s="7">
        <v>104</v>
      </c>
      <c r="F131" s="7" t="s">
        <v>154</v>
      </c>
      <c r="G131" s="9">
        <f>G125</f>
        <v>10.5</v>
      </c>
      <c r="H131" s="9">
        <f>H125</f>
        <v>11</v>
      </c>
      <c r="I131" s="9">
        <f>I125</f>
        <v>11.5</v>
      </c>
      <c r="J131" s="9">
        <f>J125</f>
        <v>12</v>
      </c>
      <c r="K131" s="9">
        <f aca="true" t="shared" si="55" ref="K131:Z131">J131*$K$2</f>
        <v>12.299999999999999</v>
      </c>
      <c r="L131" s="9">
        <f t="shared" si="55"/>
        <v>12.607499999999998</v>
      </c>
      <c r="M131" s="9">
        <f t="shared" si="55"/>
        <v>12.922687499999997</v>
      </c>
      <c r="N131" s="9">
        <f t="shared" si="55"/>
        <v>13.245754687499996</v>
      </c>
      <c r="O131" s="8">
        <f t="shared" si="55"/>
        <v>13.576898554687496</v>
      </c>
      <c r="P131" s="8">
        <f t="shared" si="55"/>
        <v>13.916321018554681</v>
      </c>
      <c r="Q131" s="8">
        <f t="shared" si="55"/>
        <v>14.264229044018547</v>
      </c>
      <c r="R131" s="8">
        <f t="shared" si="55"/>
        <v>14.620834770119009</v>
      </c>
      <c r="S131" s="8">
        <f t="shared" si="55"/>
        <v>14.986355639371983</v>
      </c>
      <c r="T131" s="8">
        <f t="shared" si="55"/>
        <v>15.36101453035628</v>
      </c>
      <c r="U131" s="8">
        <f t="shared" si="55"/>
        <v>15.745039893615186</v>
      </c>
      <c r="V131" s="8">
        <f t="shared" si="55"/>
        <v>16.138665890955565</v>
      </c>
      <c r="W131" s="8">
        <f t="shared" si="55"/>
        <v>16.542132538229453</v>
      </c>
      <c r="X131" s="8">
        <f t="shared" si="55"/>
        <v>16.95568585168519</v>
      </c>
      <c r="Y131" s="8">
        <f t="shared" si="55"/>
        <v>17.379577997977318</v>
      </c>
      <c r="Z131" s="8">
        <f t="shared" si="55"/>
        <v>17.81406744792675</v>
      </c>
    </row>
    <row r="132" spans="3:26" ht="12.75">
      <c r="C132" s="6"/>
      <c r="D132" s="7"/>
      <c r="E132" s="7"/>
      <c r="F132" s="7"/>
      <c r="G132" s="9"/>
      <c r="H132" s="9"/>
      <c r="I132" s="9"/>
      <c r="J132" s="9"/>
      <c r="K132" s="9"/>
      <c r="L132" s="9"/>
      <c r="M132" s="9"/>
      <c r="N132" s="9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31"/>
    </row>
    <row r="133" spans="3:26" ht="12.75">
      <c r="C133" s="6" t="s">
        <v>155</v>
      </c>
      <c r="D133" s="7" t="s">
        <v>127</v>
      </c>
      <c r="E133" s="7">
        <v>106</v>
      </c>
      <c r="F133" s="7" t="s">
        <v>156</v>
      </c>
      <c r="G133" s="9">
        <f>G129</f>
        <v>12.5</v>
      </c>
      <c r="H133" s="9">
        <f>H129</f>
        <v>13</v>
      </c>
      <c r="I133" s="9">
        <f>I129</f>
        <v>13.5</v>
      </c>
      <c r="J133" s="9">
        <f>J129</f>
        <v>14</v>
      </c>
      <c r="K133" s="9">
        <f aca="true" t="shared" si="56" ref="K133:Z133">J133*$K$2</f>
        <v>14.349999999999998</v>
      </c>
      <c r="L133" s="9">
        <f t="shared" si="56"/>
        <v>14.708749999999997</v>
      </c>
      <c r="M133" s="9">
        <f t="shared" si="56"/>
        <v>15.076468749999995</v>
      </c>
      <c r="N133" s="9">
        <f t="shared" si="56"/>
        <v>15.453380468749993</v>
      </c>
      <c r="O133" s="8">
        <f t="shared" si="56"/>
        <v>15.839714980468742</v>
      </c>
      <c r="P133" s="8">
        <f t="shared" si="56"/>
        <v>16.235707854980458</v>
      </c>
      <c r="Q133" s="8">
        <f t="shared" si="56"/>
        <v>16.64160055135497</v>
      </c>
      <c r="R133" s="8">
        <f t="shared" si="56"/>
        <v>17.057640565138843</v>
      </c>
      <c r="S133" s="8">
        <f t="shared" si="56"/>
        <v>17.48408157926731</v>
      </c>
      <c r="T133" s="8">
        <f t="shared" si="56"/>
        <v>17.92118361874899</v>
      </c>
      <c r="U133" s="8">
        <f t="shared" si="56"/>
        <v>18.369213209217715</v>
      </c>
      <c r="V133" s="8">
        <f t="shared" si="56"/>
        <v>18.828443539448156</v>
      </c>
      <c r="W133" s="8">
        <f t="shared" si="56"/>
        <v>19.299154627934357</v>
      </c>
      <c r="X133" s="8">
        <f t="shared" si="56"/>
        <v>19.781633493632715</v>
      </c>
      <c r="Y133" s="8">
        <f t="shared" si="56"/>
        <v>20.276174330973532</v>
      </c>
      <c r="Z133" s="8">
        <f t="shared" si="56"/>
        <v>20.78307868924787</v>
      </c>
    </row>
    <row r="134" spans="3:26" ht="12.75">
      <c r="C134" s="6"/>
      <c r="D134" s="7"/>
      <c r="E134" s="7"/>
      <c r="F134" s="7"/>
      <c r="G134" s="9"/>
      <c r="H134" s="9"/>
      <c r="I134" s="9"/>
      <c r="J134" s="9"/>
      <c r="K134" s="40"/>
      <c r="L134" s="9"/>
      <c r="M134" s="9"/>
      <c r="N134" s="9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31"/>
    </row>
    <row r="135" spans="7:26" ht="12.75"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</row>
    <row r="136" spans="3:26" ht="12.75">
      <c r="C136" t="s">
        <v>157</v>
      </c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</row>
    <row r="137" spans="2:26" ht="12.75">
      <c r="B137" s="2" t="s">
        <v>31</v>
      </c>
      <c r="C137" s="6" t="s">
        <v>158</v>
      </c>
      <c r="D137" s="7" t="s">
        <v>159</v>
      </c>
      <c r="E137" s="7">
        <v>108</v>
      </c>
      <c r="F137" s="7" t="s">
        <v>160</v>
      </c>
      <c r="G137" s="8">
        <f>G105</f>
        <v>14.5</v>
      </c>
      <c r="H137" s="8">
        <f>H105</f>
        <v>15</v>
      </c>
      <c r="I137" s="8">
        <f>I105</f>
        <v>15.5</v>
      </c>
      <c r="J137" s="8">
        <f>J105</f>
        <v>16</v>
      </c>
      <c r="K137" s="9">
        <f aca="true" t="shared" si="57" ref="K137:Z137">J137*$K$2</f>
        <v>16.4</v>
      </c>
      <c r="L137" s="8">
        <f t="shared" si="57"/>
        <v>16.81</v>
      </c>
      <c r="M137" s="8">
        <f t="shared" si="57"/>
        <v>17.230249999999998</v>
      </c>
      <c r="N137" s="8">
        <f t="shared" si="57"/>
        <v>17.661006249999996</v>
      </c>
      <c r="O137" s="8">
        <f t="shared" si="57"/>
        <v>18.102531406249994</v>
      </c>
      <c r="P137" s="8">
        <f t="shared" si="57"/>
        <v>18.555094691406243</v>
      </c>
      <c r="Q137" s="8">
        <f t="shared" si="57"/>
        <v>19.018972058691396</v>
      </c>
      <c r="R137" s="8">
        <f t="shared" si="57"/>
        <v>19.49444636015868</v>
      </c>
      <c r="S137" s="8">
        <f t="shared" si="57"/>
        <v>19.981807519162643</v>
      </c>
      <c r="T137" s="8">
        <f t="shared" si="57"/>
        <v>20.481352707141706</v>
      </c>
      <c r="U137" s="8">
        <f t="shared" si="57"/>
        <v>20.99338652482025</v>
      </c>
      <c r="V137" s="8">
        <f t="shared" si="57"/>
        <v>21.518221187940753</v>
      </c>
      <c r="W137" s="8">
        <f t="shared" si="57"/>
        <v>22.05617671763927</v>
      </c>
      <c r="X137" s="8">
        <f t="shared" si="57"/>
        <v>22.60758113558025</v>
      </c>
      <c r="Y137" s="8">
        <f t="shared" si="57"/>
        <v>23.172770663969754</v>
      </c>
      <c r="Z137" s="8">
        <f t="shared" si="57"/>
        <v>23.752089930568996</v>
      </c>
    </row>
    <row r="138" spans="3:26" ht="12.75">
      <c r="C138" s="6"/>
      <c r="D138" s="7"/>
      <c r="E138" s="7"/>
      <c r="F138" s="7"/>
      <c r="G138" s="8"/>
      <c r="H138" s="8"/>
      <c r="I138" s="8"/>
      <c r="J138" s="8"/>
      <c r="K138" s="9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31"/>
    </row>
    <row r="139" spans="3:26" ht="12.75">
      <c r="C139" s="6" t="s">
        <v>161</v>
      </c>
      <c r="D139" s="7" t="s">
        <v>159</v>
      </c>
      <c r="E139" s="7">
        <v>107</v>
      </c>
      <c r="F139" s="7" t="s">
        <v>162</v>
      </c>
      <c r="G139" s="8">
        <f>G115</f>
        <v>13.5</v>
      </c>
      <c r="H139" s="8">
        <f>H115</f>
        <v>14</v>
      </c>
      <c r="I139" s="8">
        <f>I115</f>
        <v>14.5</v>
      </c>
      <c r="J139" s="8">
        <f>J115</f>
        <v>15</v>
      </c>
      <c r="K139" s="9">
        <f aca="true" t="shared" si="58" ref="K139:Z139">J139*$K$2</f>
        <v>15.374999999999998</v>
      </c>
      <c r="L139" s="8">
        <f t="shared" si="58"/>
        <v>15.759374999999997</v>
      </c>
      <c r="M139" s="9">
        <f t="shared" si="58"/>
        <v>16.153359374999994</v>
      </c>
      <c r="N139" s="8">
        <f t="shared" si="58"/>
        <v>16.557193359374992</v>
      </c>
      <c r="O139" s="8">
        <f t="shared" si="58"/>
        <v>16.971123193359364</v>
      </c>
      <c r="P139" s="8">
        <f t="shared" si="58"/>
        <v>17.395401273193347</v>
      </c>
      <c r="Q139" s="8">
        <f t="shared" si="58"/>
        <v>17.83028630502318</v>
      </c>
      <c r="R139" s="8">
        <f t="shared" si="58"/>
        <v>18.276043462648758</v>
      </c>
      <c r="S139" s="8">
        <f t="shared" si="58"/>
        <v>18.732944549214974</v>
      </c>
      <c r="T139" s="8">
        <f t="shared" si="58"/>
        <v>19.201268162945347</v>
      </c>
      <c r="U139" s="8">
        <f t="shared" si="58"/>
        <v>19.68129986701898</v>
      </c>
      <c r="V139" s="8">
        <f t="shared" si="58"/>
        <v>20.173332363694453</v>
      </c>
      <c r="W139" s="8">
        <f t="shared" si="58"/>
        <v>20.677665672786812</v>
      </c>
      <c r="X139" s="8">
        <f t="shared" si="58"/>
        <v>21.19460731460648</v>
      </c>
      <c r="Y139" s="8">
        <f t="shared" si="58"/>
        <v>21.724472497471638</v>
      </c>
      <c r="Z139" s="8">
        <f t="shared" si="58"/>
        <v>22.267584309908425</v>
      </c>
    </row>
    <row r="140" spans="3:26" ht="12.75">
      <c r="C140" s="6"/>
      <c r="D140" s="7"/>
      <c r="E140" s="7"/>
      <c r="F140" s="7"/>
      <c r="G140" s="8"/>
      <c r="H140" s="8"/>
      <c r="I140" s="8"/>
      <c r="J140" s="8"/>
      <c r="K140" s="40"/>
      <c r="L140" s="9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31"/>
    </row>
    <row r="141" spans="3:26" ht="12.75">
      <c r="C141" s="6" t="s">
        <v>163</v>
      </c>
      <c r="D141" s="7" t="s">
        <v>159</v>
      </c>
      <c r="E141" s="7">
        <v>105</v>
      </c>
      <c r="F141" s="7" t="s">
        <v>164</v>
      </c>
      <c r="G141" s="8">
        <f>G123</f>
        <v>11.5</v>
      </c>
      <c r="H141" s="8">
        <f>H123</f>
        <v>12</v>
      </c>
      <c r="I141" s="8">
        <f>I123</f>
        <v>12.5</v>
      </c>
      <c r="J141" s="8">
        <f>J123</f>
        <v>13</v>
      </c>
      <c r="K141" s="9">
        <f aca="true" t="shared" si="59" ref="K141:Z141">J141*$K$2</f>
        <v>13.325</v>
      </c>
      <c r="L141" s="8">
        <f t="shared" si="59"/>
        <v>13.658124999999998</v>
      </c>
      <c r="M141" s="8">
        <f t="shared" si="59"/>
        <v>13.999578124999998</v>
      </c>
      <c r="N141" s="8">
        <f t="shared" si="59"/>
        <v>14.349567578124995</v>
      </c>
      <c r="O141" s="8">
        <f t="shared" si="59"/>
        <v>14.708306767578119</v>
      </c>
      <c r="P141" s="8">
        <f t="shared" si="59"/>
        <v>15.07601443676757</v>
      </c>
      <c r="Q141" s="8">
        <f t="shared" si="59"/>
        <v>15.45291479768676</v>
      </c>
      <c r="R141" s="8">
        <f t="shared" si="59"/>
        <v>15.839237667628927</v>
      </c>
      <c r="S141" s="8">
        <f t="shared" si="59"/>
        <v>16.23521860931965</v>
      </c>
      <c r="T141" s="8">
        <f t="shared" si="59"/>
        <v>16.64109907455264</v>
      </c>
      <c r="U141" s="8">
        <f t="shared" si="59"/>
        <v>17.057126551416452</v>
      </c>
      <c r="V141" s="8">
        <f t="shared" si="59"/>
        <v>17.483554715201862</v>
      </c>
      <c r="W141" s="8">
        <f t="shared" si="59"/>
        <v>17.920643583081908</v>
      </c>
      <c r="X141" s="8">
        <f t="shared" si="59"/>
        <v>18.368659672658953</v>
      </c>
      <c r="Y141" s="8">
        <f t="shared" si="59"/>
        <v>18.827876164475427</v>
      </c>
      <c r="Z141" s="8">
        <f t="shared" si="59"/>
        <v>19.29857306858731</v>
      </c>
    </row>
    <row r="142" spans="3:26" ht="12.75">
      <c r="C142" s="6"/>
      <c r="D142" s="7"/>
      <c r="E142" s="7"/>
      <c r="F142" s="7"/>
      <c r="G142" s="8"/>
      <c r="H142" s="8"/>
      <c r="I142" s="8"/>
      <c r="J142" s="8"/>
      <c r="K142" s="40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31"/>
    </row>
    <row r="143" spans="3:26" ht="12.75">
      <c r="C143" s="6" t="s">
        <v>165</v>
      </c>
      <c r="D143" s="7" t="s">
        <v>159</v>
      </c>
      <c r="E143" s="7">
        <v>104</v>
      </c>
      <c r="F143" s="7" t="s">
        <v>166</v>
      </c>
      <c r="G143" s="8">
        <f>G131</f>
        <v>10.5</v>
      </c>
      <c r="H143" s="8">
        <f>H131</f>
        <v>11</v>
      </c>
      <c r="I143" s="8">
        <f>I131</f>
        <v>11.5</v>
      </c>
      <c r="J143" s="8">
        <f>J131</f>
        <v>12</v>
      </c>
      <c r="K143" s="9">
        <f aca="true" t="shared" si="60" ref="K143:Z143">J143*$K$2</f>
        <v>12.299999999999999</v>
      </c>
      <c r="L143" s="8">
        <f t="shared" si="60"/>
        <v>12.607499999999998</v>
      </c>
      <c r="M143" s="8">
        <f t="shared" si="60"/>
        <v>12.922687499999997</v>
      </c>
      <c r="N143" s="8">
        <f t="shared" si="60"/>
        <v>13.245754687499996</v>
      </c>
      <c r="O143" s="8">
        <f t="shared" si="60"/>
        <v>13.576898554687496</v>
      </c>
      <c r="P143" s="8">
        <f t="shared" si="60"/>
        <v>13.916321018554681</v>
      </c>
      <c r="Q143" s="8">
        <f t="shared" si="60"/>
        <v>14.264229044018547</v>
      </c>
      <c r="R143" s="8">
        <f t="shared" si="60"/>
        <v>14.620834770119009</v>
      </c>
      <c r="S143" s="8">
        <f t="shared" si="60"/>
        <v>14.986355639371983</v>
      </c>
      <c r="T143" s="8">
        <f t="shared" si="60"/>
        <v>15.36101453035628</v>
      </c>
      <c r="U143" s="8">
        <f t="shared" si="60"/>
        <v>15.745039893615186</v>
      </c>
      <c r="V143" s="8">
        <f t="shared" si="60"/>
        <v>16.138665890955565</v>
      </c>
      <c r="W143" s="8">
        <f t="shared" si="60"/>
        <v>16.542132538229453</v>
      </c>
      <c r="X143" s="8">
        <f t="shared" si="60"/>
        <v>16.95568585168519</v>
      </c>
      <c r="Y143" s="8">
        <f t="shared" si="60"/>
        <v>17.379577997977318</v>
      </c>
      <c r="Z143" s="8">
        <f t="shared" si="60"/>
        <v>17.81406744792675</v>
      </c>
    </row>
    <row r="144" spans="3:26" ht="12.75">
      <c r="C144" s="6"/>
      <c r="D144" s="7"/>
      <c r="E144" s="7"/>
      <c r="F144" s="7"/>
      <c r="G144" s="8"/>
      <c r="H144" s="9"/>
      <c r="I144" s="8"/>
      <c r="J144" s="8"/>
      <c r="K144" s="40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31"/>
    </row>
    <row r="145" spans="3:26" ht="12.75">
      <c r="C145" s="6" t="s">
        <v>167</v>
      </c>
      <c r="D145" s="7" t="s">
        <v>159</v>
      </c>
      <c r="E145" s="7">
        <v>105</v>
      </c>
      <c r="F145" s="7" t="s">
        <v>49</v>
      </c>
      <c r="G145" s="8">
        <f>G141</f>
        <v>11.5</v>
      </c>
      <c r="H145" s="8">
        <f>H141</f>
        <v>12</v>
      </c>
      <c r="I145" s="8">
        <f>I141</f>
        <v>12.5</v>
      </c>
      <c r="J145" s="8">
        <f>J141</f>
        <v>13</v>
      </c>
      <c r="K145" s="9">
        <f aca="true" t="shared" si="61" ref="K145:Z145">J145*$K$2</f>
        <v>13.325</v>
      </c>
      <c r="L145" s="8">
        <f t="shared" si="61"/>
        <v>13.658124999999998</v>
      </c>
      <c r="M145" s="8">
        <f t="shared" si="61"/>
        <v>13.999578124999998</v>
      </c>
      <c r="N145" s="8">
        <f t="shared" si="61"/>
        <v>14.349567578124995</v>
      </c>
      <c r="O145" s="8">
        <f t="shared" si="61"/>
        <v>14.708306767578119</v>
      </c>
      <c r="P145" s="8">
        <f t="shared" si="61"/>
        <v>15.07601443676757</v>
      </c>
      <c r="Q145" s="8">
        <f t="shared" si="61"/>
        <v>15.45291479768676</v>
      </c>
      <c r="R145" s="8">
        <f t="shared" si="61"/>
        <v>15.839237667628927</v>
      </c>
      <c r="S145" s="8">
        <f t="shared" si="61"/>
        <v>16.23521860931965</v>
      </c>
      <c r="T145" s="8">
        <f t="shared" si="61"/>
        <v>16.64109907455264</v>
      </c>
      <c r="U145" s="8">
        <f t="shared" si="61"/>
        <v>17.057126551416452</v>
      </c>
      <c r="V145" s="8">
        <f t="shared" si="61"/>
        <v>17.483554715201862</v>
      </c>
      <c r="W145" s="8">
        <f t="shared" si="61"/>
        <v>17.920643583081908</v>
      </c>
      <c r="X145" s="8">
        <f t="shared" si="61"/>
        <v>18.368659672658953</v>
      </c>
      <c r="Y145" s="8">
        <f t="shared" si="61"/>
        <v>18.827876164475427</v>
      </c>
      <c r="Z145" s="8">
        <f t="shared" si="61"/>
        <v>19.29857306858731</v>
      </c>
    </row>
    <row r="146" spans="3:26" ht="12.75">
      <c r="C146" s="6"/>
      <c r="D146" s="7"/>
      <c r="E146" s="7"/>
      <c r="F146" s="7"/>
      <c r="G146" s="8"/>
      <c r="H146" s="8"/>
      <c r="I146" s="8"/>
      <c r="J146" s="8"/>
      <c r="K146" s="40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31"/>
    </row>
    <row r="147" spans="3:26" ht="12.75">
      <c r="C147" s="6" t="s">
        <v>168</v>
      </c>
      <c r="D147" s="7" t="s">
        <v>159</v>
      </c>
      <c r="E147" s="7">
        <v>103</v>
      </c>
      <c r="F147" s="7" t="s">
        <v>169</v>
      </c>
      <c r="G147" s="9">
        <f>G127</f>
        <v>9.5</v>
      </c>
      <c r="H147" s="9">
        <f>H127</f>
        <v>10</v>
      </c>
      <c r="I147" s="9">
        <f>I127</f>
        <v>10.5</v>
      </c>
      <c r="J147" s="9">
        <f>J127</f>
        <v>11</v>
      </c>
      <c r="K147" s="9">
        <f aca="true" t="shared" si="62" ref="K147:Z147">J147*$K$2</f>
        <v>11.274999999999999</v>
      </c>
      <c r="L147" s="8">
        <f t="shared" si="62"/>
        <v>11.556874999999998</v>
      </c>
      <c r="M147" s="8">
        <f t="shared" si="62"/>
        <v>11.845796874999998</v>
      </c>
      <c r="N147" s="8">
        <f t="shared" si="62"/>
        <v>12.141941796874997</v>
      </c>
      <c r="O147" s="8">
        <f t="shared" si="62"/>
        <v>12.445490341796871</v>
      </c>
      <c r="P147" s="8">
        <f t="shared" si="62"/>
        <v>12.756627600341792</v>
      </c>
      <c r="Q147" s="8">
        <f t="shared" si="62"/>
        <v>13.075543290350335</v>
      </c>
      <c r="R147" s="8">
        <f t="shared" si="62"/>
        <v>13.402431872609093</v>
      </c>
      <c r="S147" s="8">
        <f t="shared" si="62"/>
        <v>13.737492669424318</v>
      </c>
      <c r="T147" s="8">
        <f t="shared" si="62"/>
        <v>14.080929986159925</v>
      </c>
      <c r="U147" s="8">
        <f t="shared" si="62"/>
        <v>14.43295323581392</v>
      </c>
      <c r="V147" s="8">
        <f t="shared" si="62"/>
        <v>14.793777066709268</v>
      </c>
      <c r="W147" s="8">
        <f t="shared" si="62"/>
        <v>15.163621493376999</v>
      </c>
      <c r="X147" s="8">
        <f t="shared" si="62"/>
        <v>15.542712030711423</v>
      </c>
      <c r="Y147" s="8">
        <f t="shared" si="62"/>
        <v>15.931279831479207</v>
      </c>
      <c r="Z147" s="8">
        <f t="shared" si="62"/>
        <v>16.329561827266186</v>
      </c>
    </row>
    <row r="148" spans="3:26" ht="12.75">
      <c r="C148" s="6"/>
      <c r="D148" s="7"/>
      <c r="E148" s="7"/>
      <c r="F148" s="7"/>
      <c r="G148" s="9"/>
      <c r="H148" s="9"/>
      <c r="I148" s="9"/>
      <c r="J148" s="9"/>
      <c r="K148" s="40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31"/>
    </row>
    <row r="149" spans="3:26" ht="12.75">
      <c r="C149" s="6" t="s">
        <v>62</v>
      </c>
      <c r="D149" s="7" t="s">
        <v>159</v>
      </c>
      <c r="E149" s="7">
        <v>102</v>
      </c>
      <c r="F149" s="7" t="s">
        <v>170</v>
      </c>
      <c r="G149" s="8">
        <f>G51</f>
        <v>9</v>
      </c>
      <c r="H149" s="8">
        <f>H51</f>
        <v>9.5</v>
      </c>
      <c r="I149" s="8">
        <f>I51</f>
        <v>10</v>
      </c>
      <c r="J149" s="8">
        <f>J51</f>
        <v>10.5</v>
      </c>
      <c r="K149" s="9">
        <f aca="true" t="shared" si="63" ref="K149:Z149">J149*$K$2</f>
        <v>10.7625</v>
      </c>
      <c r="L149" s="8">
        <f t="shared" si="63"/>
        <v>11.031562499999998</v>
      </c>
      <c r="M149" s="8">
        <f t="shared" si="63"/>
        <v>11.307351562499997</v>
      </c>
      <c r="N149" s="8">
        <f t="shared" si="63"/>
        <v>11.590035351562497</v>
      </c>
      <c r="O149" s="8">
        <f t="shared" si="63"/>
        <v>11.879786235351558</v>
      </c>
      <c r="P149" s="8">
        <f t="shared" si="63"/>
        <v>12.176780891235346</v>
      </c>
      <c r="Q149" s="8">
        <f t="shared" si="63"/>
        <v>12.481200413516229</v>
      </c>
      <c r="R149" s="8">
        <f t="shared" si="63"/>
        <v>12.793230423854133</v>
      </c>
      <c r="S149" s="8">
        <f t="shared" si="63"/>
        <v>13.113061184450485</v>
      </c>
      <c r="T149" s="8">
        <f t="shared" si="63"/>
        <v>13.440887714061747</v>
      </c>
      <c r="U149" s="8">
        <f t="shared" si="63"/>
        <v>13.77690990691329</v>
      </c>
      <c r="V149" s="8">
        <f t="shared" si="63"/>
        <v>14.121332654586121</v>
      </c>
      <c r="W149" s="8">
        <f t="shared" si="63"/>
        <v>14.474365970950773</v>
      </c>
      <c r="X149" s="8">
        <f t="shared" si="63"/>
        <v>14.83622512022454</v>
      </c>
      <c r="Y149" s="8">
        <f t="shared" si="63"/>
        <v>15.207130748230153</v>
      </c>
      <c r="Z149" s="8">
        <f t="shared" si="63"/>
        <v>15.587309016935905</v>
      </c>
    </row>
    <row r="150" spans="3:26" ht="12.75">
      <c r="C150" s="6"/>
      <c r="D150" s="7"/>
      <c r="E150" s="7"/>
      <c r="F150" s="7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31"/>
    </row>
    <row r="151" spans="3:26" ht="12.75">
      <c r="C151" s="6" t="s">
        <v>171</v>
      </c>
      <c r="D151" s="7" t="s">
        <v>159</v>
      </c>
      <c r="E151" s="7">
        <v>101</v>
      </c>
      <c r="F151" s="7" t="s">
        <v>172</v>
      </c>
      <c r="G151" s="8">
        <v>8.5</v>
      </c>
      <c r="H151" s="9">
        <f>G151+0.5</f>
        <v>9</v>
      </c>
      <c r="I151" s="9">
        <f>H151+0.5</f>
        <v>9.5</v>
      </c>
      <c r="J151" s="9">
        <f>I151+0.5</f>
        <v>10</v>
      </c>
      <c r="K151" s="8">
        <f aca="true" t="shared" si="64" ref="K151:Z151">J151*$K$2</f>
        <v>10.25</v>
      </c>
      <c r="L151" s="8">
        <f t="shared" si="64"/>
        <v>10.50625</v>
      </c>
      <c r="M151" s="8">
        <f t="shared" si="64"/>
        <v>10.768906249999999</v>
      </c>
      <c r="N151" s="8">
        <f t="shared" si="64"/>
        <v>11.038128906249998</v>
      </c>
      <c r="O151" s="8">
        <f t="shared" si="64"/>
        <v>11.314082128906247</v>
      </c>
      <c r="P151" s="8">
        <f t="shared" si="64"/>
        <v>11.596934182128901</v>
      </c>
      <c r="Q151" s="8">
        <f t="shared" si="64"/>
        <v>11.886857536682124</v>
      </c>
      <c r="R151" s="8">
        <f t="shared" si="64"/>
        <v>12.184028975099176</v>
      </c>
      <c r="S151" s="8">
        <f t="shared" si="64"/>
        <v>12.488629699476654</v>
      </c>
      <c r="T151" s="8">
        <f t="shared" si="64"/>
        <v>12.800845441963569</v>
      </c>
      <c r="U151" s="8">
        <f t="shared" si="64"/>
        <v>13.120866578012656</v>
      </c>
      <c r="V151" s="8">
        <f t="shared" si="64"/>
        <v>13.44888824246297</v>
      </c>
      <c r="W151" s="8">
        <f t="shared" si="64"/>
        <v>13.785110448524543</v>
      </c>
      <c r="X151" s="8">
        <f t="shared" si="64"/>
        <v>14.129738209737656</v>
      </c>
      <c r="Y151" s="8">
        <f t="shared" si="64"/>
        <v>14.482981664981097</v>
      </c>
      <c r="Z151" s="8">
        <f t="shared" si="64"/>
        <v>14.845056206605623</v>
      </c>
    </row>
    <row r="152" spans="3:26" ht="12.75">
      <c r="C152" s="6"/>
      <c r="D152" s="7"/>
      <c r="E152" s="7"/>
      <c r="F152" s="7"/>
      <c r="G152" s="8"/>
      <c r="H152" s="9"/>
      <c r="I152" s="9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31"/>
    </row>
    <row r="153" spans="7:26" ht="12.75"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</row>
    <row r="154" spans="3:26" ht="12.75">
      <c r="C154" t="s">
        <v>173</v>
      </c>
      <c r="G154" s="29"/>
      <c r="H154" s="29"/>
      <c r="I154" s="29"/>
      <c r="J154" s="30"/>
      <c r="K154" s="30"/>
      <c r="L154" s="30"/>
      <c r="M154" s="30"/>
      <c r="N154" s="30"/>
      <c r="O154" s="30"/>
      <c r="P154" s="30"/>
      <c r="Q154" s="30"/>
      <c r="R154" s="30"/>
      <c r="S154" s="29"/>
      <c r="T154" s="29"/>
      <c r="U154" s="29"/>
      <c r="V154" s="29"/>
      <c r="W154" s="29"/>
      <c r="X154" s="29"/>
      <c r="Y154" s="29"/>
      <c r="Z154" s="29"/>
    </row>
    <row r="155" spans="3:26" ht="12.75">
      <c r="C155" s="13" t="s">
        <v>174</v>
      </c>
      <c r="D155" s="7"/>
      <c r="E155" s="7">
        <v>108</v>
      </c>
      <c r="F155" s="7"/>
      <c r="G155" s="8">
        <f>G137</f>
        <v>14.5</v>
      </c>
      <c r="H155" s="8">
        <f>H137</f>
        <v>15</v>
      </c>
      <c r="I155" s="8">
        <f>I137</f>
        <v>15.5</v>
      </c>
      <c r="J155" s="9">
        <f>J137</f>
        <v>16</v>
      </c>
      <c r="K155" s="9">
        <f aca="true" t="shared" si="65" ref="K155:Z155">J155*$K$2</f>
        <v>16.4</v>
      </c>
      <c r="L155" s="9">
        <f t="shared" si="65"/>
        <v>16.81</v>
      </c>
      <c r="M155" s="9">
        <f t="shared" si="65"/>
        <v>17.230249999999998</v>
      </c>
      <c r="N155" s="9">
        <f t="shared" si="65"/>
        <v>17.661006249999996</v>
      </c>
      <c r="O155" s="9">
        <f t="shared" si="65"/>
        <v>18.102531406249994</v>
      </c>
      <c r="P155" s="9">
        <f t="shared" si="65"/>
        <v>18.555094691406243</v>
      </c>
      <c r="Q155" s="9">
        <f t="shared" si="65"/>
        <v>19.018972058691396</v>
      </c>
      <c r="R155" s="9">
        <f t="shared" si="65"/>
        <v>19.49444636015868</v>
      </c>
      <c r="S155" s="8">
        <f t="shared" si="65"/>
        <v>19.981807519162643</v>
      </c>
      <c r="T155" s="8">
        <f t="shared" si="65"/>
        <v>20.481352707141706</v>
      </c>
      <c r="U155" s="8">
        <f t="shared" si="65"/>
        <v>20.99338652482025</v>
      </c>
      <c r="V155" s="8">
        <f t="shared" si="65"/>
        <v>21.518221187940753</v>
      </c>
      <c r="W155" s="8">
        <f t="shared" si="65"/>
        <v>22.05617671763927</v>
      </c>
      <c r="X155" s="8">
        <f t="shared" si="65"/>
        <v>22.60758113558025</v>
      </c>
      <c r="Y155" s="8">
        <f t="shared" si="65"/>
        <v>23.172770663969754</v>
      </c>
      <c r="Z155" s="8">
        <f t="shared" si="65"/>
        <v>23.752089930568996</v>
      </c>
    </row>
    <row r="156" spans="3:26" ht="12.75">
      <c r="C156" s="6"/>
      <c r="D156" s="7"/>
      <c r="E156" s="7"/>
      <c r="F156" s="7"/>
      <c r="G156" s="8"/>
      <c r="H156" s="8"/>
      <c r="I156" s="9"/>
      <c r="J156" s="9"/>
      <c r="K156" s="40"/>
      <c r="L156" s="9"/>
      <c r="M156" s="9"/>
      <c r="N156" s="9"/>
      <c r="O156" s="9"/>
      <c r="P156" s="9"/>
      <c r="Q156" s="9"/>
      <c r="R156" s="9"/>
      <c r="S156" s="8"/>
      <c r="T156" s="8"/>
      <c r="U156" s="8"/>
      <c r="V156" s="8"/>
      <c r="W156" s="8"/>
      <c r="X156" s="8"/>
      <c r="Y156" s="8"/>
      <c r="Z156" s="31"/>
    </row>
    <row r="157" spans="3:26" ht="12.75">
      <c r="C157" s="6" t="s">
        <v>175</v>
      </c>
      <c r="D157" s="7" t="s">
        <v>176</v>
      </c>
      <c r="E157" s="7">
        <v>105</v>
      </c>
      <c r="F157" s="7" t="s">
        <v>177</v>
      </c>
      <c r="G157" s="8">
        <f>G145</f>
        <v>11.5</v>
      </c>
      <c r="H157" s="8">
        <f>H145</f>
        <v>12</v>
      </c>
      <c r="I157" s="8">
        <f>I145</f>
        <v>12.5</v>
      </c>
      <c r="J157" s="9">
        <f>J145</f>
        <v>13</v>
      </c>
      <c r="K157" s="9">
        <f aca="true" t="shared" si="66" ref="K157:Z157">J157*$K$2</f>
        <v>13.325</v>
      </c>
      <c r="L157" s="9">
        <f t="shared" si="66"/>
        <v>13.658124999999998</v>
      </c>
      <c r="M157" s="9">
        <f t="shared" si="66"/>
        <v>13.999578124999998</v>
      </c>
      <c r="N157" s="9">
        <f t="shared" si="66"/>
        <v>14.349567578124995</v>
      </c>
      <c r="O157" s="9">
        <f t="shared" si="66"/>
        <v>14.708306767578119</v>
      </c>
      <c r="P157" s="9">
        <f t="shared" si="66"/>
        <v>15.07601443676757</v>
      </c>
      <c r="Q157" s="9">
        <f t="shared" si="66"/>
        <v>15.45291479768676</v>
      </c>
      <c r="R157" s="9">
        <f t="shared" si="66"/>
        <v>15.839237667628927</v>
      </c>
      <c r="S157" s="8">
        <f t="shared" si="66"/>
        <v>16.23521860931965</v>
      </c>
      <c r="T157" s="8">
        <f t="shared" si="66"/>
        <v>16.64109907455264</v>
      </c>
      <c r="U157" s="8">
        <f t="shared" si="66"/>
        <v>17.057126551416452</v>
      </c>
      <c r="V157" s="8">
        <f t="shared" si="66"/>
        <v>17.483554715201862</v>
      </c>
      <c r="W157" s="8">
        <f t="shared" si="66"/>
        <v>17.920643583081908</v>
      </c>
      <c r="X157" s="8">
        <f t="shared" si="66"/>
        <v>18.368659672658953</v>
      </c>
      <c r="Y157" s="8">
        <f t="shared" si="66"/>
        <v>18.827876164475427</v>
      </c>
      <c r="Z157" s="8">
        <f t="shared" si="66"/>
        <v>19.29857306858731</v>
      </c>
    </row>
    <row r="158" spans="3:26" ht="12.75">
      <c r="C158" s="6"/>
      <c r="D158" s="7"/>
      <c r="E158" s="7"/>
      <c r="F158" s="7"/>
      <c r="G158" s="8"/>
      <c r="H158" s="8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8"/>
      <c r="T158" s="8"/>
      <c r="U158" s="8"/>
      <c r="V158" s="8"/>
      <c r="W158" s="8"/>
      <c r="X158" s="8"/>
      <c r="Y158" s="8"/>
      <c r="Z158" s="31"/>
    </row>
    <row r="159" spans="3:26" ht="12.75">
      <c r="C159" s="6" t="s">
        <v>178</v>
      </c>
      <c r="D159" s="7" t="s">
        <v>176</v>
      </c>
      <c r="E159" s="7">
        <v>103</v>
      </c>
      <c r="F159" s="7" t="s">
        <v>179</v>
      </c>
      <c r="G159" s="8">
        <f>G157</f>
        <v>11.5</v>
      </c>
      <c r="H159" s="8">
        <f>H157</f>
        <v>12</v>
      </c>
      <c r="I159" s="8">
        <f>I157</f>
        <v>12.5</v>
      </c>
      <c r="J159" s="9">
        <f>J157</f>
        <v>13</v>
      </c>
      <c r="K159" s="9">
        <f aca="true" t="shared" si="67" ref="K159:Z159">J159*$K$2</f>
        <v>13.325</v>
      </c>
      <c r="L159" s="9">
        <f t="shared" si="67"/>
        <v>13.658124999999998</v>
      </c>
      <c r="M159" s="9">
        <f t="shared" si="67"/>
        <v>13.999578124999998</v>
      </c>
      <c r="N159" s="9">
        <f t="shared" si="67"/>
        <v>14.349567578124995</v>
      </c>
      <c r="O159" s="9">
        <f t="shared" si="67"/>
        <v>14.708306767578119</v>
      </c>
      <c r="P159" s="9">
        <f t="shared" si="67"/>
        <v>15.07601443676757</v>
      </c>
      <c r="Q159" s="9">
        <f t="shared" si="67"/>
        <v>15.45291479768676</v>
      </c>
      <c r="R159" s="9">
        <f t="shared" si="67"/>
        <v>15.839237667628927</v>
      </c>
      <c r="S159" s="8">
        <f t="shared" si="67"/>
        <v>16.23521860931965</v>
      </c>
      <c r="T159" s="8">
        <f t="shared" si="67"/>
        <v>16.64109907455264</v>
      </c>
      <c r="U159" s="8">
        <f t="shared" si="67"/>
        <v>17.057126551416452</v>
      </c>
      <c r="V159" s="8">
        <f t="shared" si="67"/>
        <v>17.483554715201862</v>
      </c>
      <c r="W159" s="8">
        <f t="shared" si="67"/>
        <v>17.920643583081908</v>
      </c>
      <c r="X159" s="8">
        <f t="shared" si="67"/>
        <v>18.368659672658953</v>
      </c>
      <c r="Y159" s="8">
        <f t="shared" si="67"/>
        <v>18.827876164475427</v>
      </c>
      <c r="Z159" s="8">
        <f t="shared" si="67"/>
        <v>19.29857306858731</v>
      </c>
    </row>
    <row r="160" spans="3:26" ht="12.75">
      <c r="C160" s="6"/>
      <c r="D160" s="7"/>
      <c r="E160" s="7"/>
      <c r="F160" s="7"/>
      <c r="G160" s="8"/>
      <c r="H160" s="8"/>
      <c r="I160" s="8"/>
      <c r="J160" s="9"/>
      <c r="K160" s="9"/>
      <c r="L160" s="9"/>
      <c r="M160" s="9"/>
      <c r="N160" s="9"/>
      <c r="O160" s="9"/>
      <c r="P160" s="9"/>
      <c r="Q160" s="9"/>
      <c r="R160" s="9"/>
      <c r="S160" s="8"/>
      <c r="T160" s="8"/>
      <c r="U160" s="8"/>
      <c r="V160" s="8"/>
      <c r="W160" s="8"/>
      <c r="X160" s="8"/>
      <c r="Y160" s="8"/>
      <c r="Z160" s="31"/>
    </row>
    <row r="161" spans="3:26" ht="12.75">
      <c r="C161" s="6" t="s">
        <v>180</v>
      </c>
      <c r="D161" s="7" t="s">
        <v>176</v>
      </c>
      <c r="E161" s="7">
        <v>105</v>
      </c>
      <c r="F161" s="7" t="s">
        <v>181</v>
      </c>
      <c r="G161" s="8">
        <f>G157</f>
        <v>11.5</v>
      </c>
      <c r="H161" s="8">
        <f>H157</f>
        <v>12</v>
      </c>
      <c r="I161" s="8">
        <f>I157</f>
        <v>12.5</v>
      </c>
      <c r="J161" s="9">
        <f>J157</f>
        <v>13</v>
      </c>
      <c r="K161" s="9">
        <f aca="true" t="shared" si="68" ref="K161:Z161">J161*$K$2</f>
        <v>13.325</v>
      </c>
      <c r="L161" s="9">
        <f t="shared" si="68"/>
        <v>13.658124999999998</v>
      </c>
      <c r="M161" s="9">
        <f t="shared" si="68"/>
        <v>13.999578124999998</v>
      </c>
      <c r="N161" s="9">
        <f t="shared" si="68"/>
        <v>14.349567578124995</v>
      </c>
      <c r="O161" s="9">
        <f t="shared" si="68"/>
        <v>14.708306767578119</v>
      </c>
      <c r="P161" s="9">
        <f t="shared" si="68"/>
        <v>15.07601443676757</v>
      </c>
      <c r="Q161" s="9">
        <f t="shared" si="68"/>
        <v>15.45291479768676</v>
      </c>
      <c r="R161" s="9">
        <f t="shared" si="68"/>
        <v>15.839237667628927</v>
      </c>
      <c r="S161" s="8">
        <f t="shared" si="68"/>
        <v>16.23521860931965</v>
      </c>
      <c r="T161" s="8">
        <f t="shared" si="68"/>
        <v>16.64109907455264</v>
      </c>
      <c r="U161" s="8">
        <f t="shared" si="68"/>
        <v>17.057126551416452</v>
      </c>
      <c r="V161" s="8">
        <f t="shared" si="68"/>
        <v>17.483554715201862</v>
      </c>
      <c r="W161" s="8">
        <f t="shared" si="68"/>
        <v>17.920643583081908</v>
      </c>
      <c r="X161" s="8">
        <f t="shared" si="68"/>
        <v>18.368659672658953</v>
      </c>
      <c r="Y161" s="8">
        <f t="shared" si="68"/>
        <v>18.827876164475427</v>
      </c>
      <c r="Z161" s="8">
        <f t="shared" si="68"/>
        <v>19.29857306858731</v>
      </c>
    </row>
    <row r="162" spans="3:26" ht="12.75">
      <c r="C162" s="6"/>
      <c r="D162" s="7"/>
      <c r="E162" s="7"/>
      <c r="F162" s="7"/>
      <c r="G162" s="8"/>
      <c r="H162" s="8"/>
      <c r="I162" s="8"/>
      <c r="J162" s="9"/>
      <c r="K162" s="9"/>
      <c r="L162" s="9"/>
      <c r="M162" s="9"/>
      <c r="N162" s="9"/>
      <c r="O162" s="9"/>
      <c r="P162" s="40"/>
      <c r="Q162" s="9"/>
      <c r="R162" s="9"/>
      <c r="S162" s="8"/>
      <c r="T162" s="8"/>
      <c r="U162" s="8"/>
      <c r="V162" s="8"/>
      <c r="W162" s="8"/>
      <c r="X162" s="8"/>
      <c r="Y162" s="8"/>
      <c r="Z162" s="31"/>
    </row>
    <row r="163" spans="7:26" ht="12" customHeight="1">
      <c r="G163" s="29"/>
      <c r="H163" s="29"/>
      <c r="I163" s="29"/>
      <c r="J163" s="30"/>
      <c r="K163" s="30"/>
      <c r="L163" s="30"/>
      <c r="M163" s="30"/>
      <c r="N163" s="30"/>
      <c r="O163" s="30"/>
      <c r="P163" s="30"/>
      <c r="Q163" s="30"/>
      <c r="R163" s="30"/>
      <c r="S163" s="29"/>
      <c r="T163" s="29"/>
      <c r="U163" s="29"/>
      <c r="V163" s="29"/>
      <c r="W163" s="29"/>
      <c r="X163" s="29"/>
      <c r="Y163" s="29"/>
      <c r="Z163" s="29"/>
    </row>
    <row r="164" spans="3:26" ht="12" customHeight="1">
      <c r="C164" s="6" t="s">
        <v>182</v>
      </c>
      <c r="D164" s="7" t="s">
        <v>183</v>
      </c>
      <c r="E164" s="7">
        <v>107</v>
      </c>
      <c r="F164" s="7" t="s">
        <v>184</v>
      </c>
      <c r="G164" s="8">
        <v>13.5</v>
      </c>
      <c r="H164" s="8">
        <v>14</v>
      </c>
      <c r="I164" s="8">
        <v>14.5</v>
      </c>
      <c r="J164" s="8">
        <v>15</v>
      </c>
      <c r="K164" s="8">
        <v>15.374999999999998</v>
      </c>
      <c r="L164" s="8">
        <v>15.759374999999997</v>
      </c>
      <c r="M164" s="8">
        <v>16.153359374999994</v>
      </c>
      <c r="N164" s="8">
        <v>16.557193359374992</v>
      </c>
      <c r="O164" s="8">
        <v>16.971123193359364</v>
      </c>
      <c r="P164" s="8">
        <v>17.395401273193347</v>
      </c>
      <c r="Q164" s="8">
        <v>17.83028630502318</v>
      </c>
      <c r="R164" s="8">
        <v>18.276043462648758</v>
      </c>
      <c r="S164" s="8">
        <v>18.732944549214974</v>
      </c>
      <c r="T164" s="8">
        <v>19.201268162945347</v>
      </c>
      <c r="U164" s="8">
        <v>19.68129986701898</v>
      </c>
      <c r="V164" s="8">
        <v>20.173332363694453</v>
      </c>
      <c r="W164" s="8">
        <v>20.677665672786812</v>
      </c>
      <c r="X164" s="8">
        <v>21.19460731460648</v>
      </c>
      <c r="Y164" s="8">
        <v>21.724472497471638</v>
      </c>
      <c r="Z164" s="31">
        <v>22.267584309908425</v>
      </c>
    </row>
    <row r="165" spans="3:26" ht="12" customHeight="1">
      <c r="C165" s="25"/>
      <c r="D165" s="25"/>
      <c r="E165" s="25"/>
      <c r="F165" s="25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spans="7:26" ht="12" customHeight="1">
      <c r="G166" s="30"/>
      <c r="H166" s="30"/>
      <c r="I166" s="30"/>
      <c r="J166" s="30"/>
      <c r="K166" s="30"/>
      <c r="L166" s="30"/>
      <c r="M166" s="30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</row>
    <row r="167" spans="1:26" ht="12.75">
      <c r="A167" s="1" t="s">
        <v>30</v>
      </c>
      <c r="B167" s="2" t="s">
        <v>31</v>
      </c>
      <c r="C167" s="6" t="s">
        <v>185</v>
      </c>
      <c r="D167" s="7"/>
      <c r="E167" s="7">
        <v>110</v>
      </c>
      <c r="F167" s="33" t="s">
        <v>186</v>
      </c>
      <c r="G167" s="9">
        <f>G107</f>
        <v>18</v>
      </c>
      <c r="H167" s="9">
        <f>H107</f>
        <v>18.5</v>
      </c>
      <c r="I167" s="9">
        <f>I107</f>
        <v>19</v>
      </c>
      <c r="J167" s="9">
        <f>J107</f>
        <v>19.5</v>
      </c>
      <c r="K167" s="9">
        <f aca="true" t="shared" si="69" ref="K167:Z167">J167*$K$2</f>
        <v>19.987499999999997</v>
      </c>
      <c r="L167" s="9">
        <f t="shared" si="69"/>
        <v>20.487187499999994</v>
      </c>
      <c r="M167" s="9">
        <f t="shared" si="69"/>
        <v>20.999367187499992</v>
      </c>
      <c r="N167" s="8">
        <f t="shared" si="69"/>
        <v>21.52435136718749</v>
      </c>
      <c r="O167" s="8">
        <f t="shared" si="69"/>
        <v>22.062460151367173</v>
      </c>
      <c r="P167" s="8">
        <f t="shared" si="69"/>
        <v>22.61402165515135</v>
      </c>
      <c r="Q167" s="8">
        <f t="shared" si="69"/>
        <v>23.17937219653013</v>
      </c>
      <c r="R167" s="8">
        <f t="shared" si="69"/>
        <v>23.758856501443383</v>
      </c>
      <c r="S167" s="8">
        <f t="shared" si="69"/>
        <v>24.352827913979464</v>
      </c>
      <c r="T167" s="8">
        <f t="shared" si="69"/>
        <v>24.96164861182895</v>
      </c>
      <c r="U167" s="8">
        <f t="shared" si="69"/>
        <v>25.58568982712467</v>
      </c>
      <c r="V167" s="8">
        <f t="shared" si="69"/>
        <v>26.225332072802786</v>
      </c>
      <c r="W167" s="8">
        <f t="shared" si="69"/>
        <v>26.880965374622853</v>
      </c>
      <c r="X167" s="8">
        <f t="shared" si="69"/>
        <v>27.55298950898842</v>
      </c>
      <c r="Y167" s="8">
        <f t="shared" si="69"/>
        <v>28.24181424671313</v>
      </c>
      <c r="Z167" s="8">
        <f t="shared" si="69"/>
        <v>28.947859602880957</v>
      </c>
    </row>
    <row r="168" spans="3:26" ht="12.75">
      <c r="C168" s="6"/>
      <c r="D168" s="7"/>
      <c r="E168" s="7"/>
      <c r="F168" s="33"/>
      <c r="G168" s="9"/>
      <c r="H168" s="9"/>
      <c r="I168" s="9"/>
      <c r="J168" s="9"/>
      <c r="K168" s="40"/>
      <c r="L168" s="9"/>
      <c r="M168" s="9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31"/>
    </row>
    <row r="169" spans="3:26" ht="12.75">
      <c r="C169" s="6" t="s">
        <v>187</v>
      </c>
      <c r="D169" s="7"/>
      <c r="E169" s="7">
        <v>109</v>
      </c>
      <c r="F169" s="7" t="s">
        <v>188</v>
      </c>
      <c r="G169" s="9">
        <f>G81</f>
        <v>16</v>
      </c>
      <c r="H169" s="9">
        <f>H81</f>
        <v>16.5</v>
      </c>
      <c r="I169" s="9">
        <f>I81</f>
        <v>17</v>
      </c>
      <c r="J169" s="9">
        <f>J81</f>
        <v>17.5</v>
      </c>
      <c r="K169" s="9">
        <f aca="true" t="shared" si="70" ref="K169:Z169">J169*$K$2</f>
        <v>17.9375</v>
      </c>
      <c r="L169" s="9">
        <f t="shared" si="70"/>
        <v>18.385937499999997</v>
      </c>
      <c r="M169" s="9">
        <f t="shared" si="70"/>
        <v>18.845585937499994</v>
      </c>
      <c r="N169" s="8">
        <f t="shared" si="70"/>
        <v>19.31672558593749</v>
      </c>
      <c r="O169" s="8">
        <f t="shared" si="70"/>
        <v>19.799643725585927</v>
      </c>
      <c r="P169" s="8">
        <f t="shared" si="70"/>
        <v>20.294634818725573</v>
      </c>
      <c r="Q169" s="8">
        <f t="shared" si="70"/>
        <v>20.80200068919371</v>
      </c>
      <c r="R169" s="8">
        <f t="shared" si="70"/>
        <v>21.322050706423553</v>
      </c>
      <c r="S169" s="8">
        <f t="shared" si="70"/>
        <v>21.85510197408414</v>
      </c>
      <c r="T169" s="8">
        <f t="shared" si="70"/>
        <v>22.40147952343624</v>
      </c>
      <c r="U169" s="8">
        <f t="shared" si="70"/>
        <v>22.961516511522145</v>
      </c>
      <c r="V169" s="8">
        <f t="shared" si="70"/>
        <v>23.535554424310195</v>
      </c>
      <c r="W169" s="8">
        <f t="shared" si="70"/>
        <v>24.12394328491795</v>
      </c>
      <c r="X169" s="8">
        <f t="shared" si="70"/>
        <v>24.727041867040896</v>
      </c>
      <c r="Y169" s="8">
        <f t="shared" si="70"/>
        <v>25.345217913716915</v>
      </c>
      <c r="Z169" s="8">
        <f t="shared" si="70"/>
        <v>25.978848361559837</v>
      </c>
    </row>
    <row r="170" spans="3:26" ht="12.75">
      <c r="C170" s="6"/>
      <c r="D170" s="7"/>
      <c r="E170" s="7"/>
      <c r="F170" s="7"/>
      <c r="G170" s="9"/>
      <c r="H170" s="9"/>
      <c r="I170" s="9"/>
      <c r="J170" s="9"/>
      <c r="K170" s="9"/>
      <c r="L170" s="9"/>
      <c r="M170" s="9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31"/>
    </row>
    <row r="171" spans="3:26" ht="12.75">
      <c r="C171" s="6" t="s">
        <v>189</v>
      </c>
      <c r="D171" s="7"/>
      <c r="E171" s="7">
        <v>105</v>
      </c>
      <c r="F171" s="7" t="s">
        <v>190</v>
      </c>
      <c r="G171" s="9">
        <f>G161</f>
        <v>11.5</v>
      </c>
      <c r="H171" s="9">
        <f>H161</f>
        <v>12</v>
      </c>
      <c r="I171" s="9">
        <f>I161</f>
        <v>12.5</v>
      </c>
      <c r="J171" s="9">
        <f>J161</f>
        <v>13</v>
      </c>
      <c r="K171" s="9">
        <f aca="true" t="shared" si="71" ref="K171:Z171">J171*$K$2</f>
        <v>13.325</v>
      </c>
      <c r="L171" s="9">
        <f t="shared" si="71"/>
        <v>13.658124999999998</v>
      </c>
      <c r="M171" s="9">
        <f t="shared" si="71"/>
        <v>13.999578124999998</v>
      </c>
      <c r="N171" s="8">
        <f t="shared" si="71"/>
        <v>14.349567578124995</v>
      </c>
      <c r="O171" s="8">
        <f t="shared" si="71"/>
        <v>14.708306767578119</v>
      </c>
      <c r="P171" s="8">
        <f t="shared" si="71"/>
        <v>15.07601443676757</v>
      </c>
      <c r="Q171" s="8">
        <f t="shared" si="71"/>
        <v>15.45291479768676</v>
      </c>
      <c r="R171" s="8">
        <f t="shared" si="71"/>
        <v>15.839237667628927</v>
      </c>
      <c r="S171" s="8">
        <f t="shared" si="71"/>
        <v>16.23521860931965</v>
      </c>
      <c r="T171" s="8">
        <f t="shared" si="71"/>
        <v>16.64109907455264</v>
      </c>
      <c r="U171" s="8">
        <f t="shared" si="71"/>
        <v>17.057126551416452</v>
      </c>
      <c r="V171" s="8">
        <f t="shared" si="71"/>
        <v>17.483554715201862</v>
      </c>
      <c r="W171" s="8">
        <f t="shared" si="71"/>
        <v>17.920643583081908</v>
      </c>
      <c r="X171" s="8">
        <f t="shared" si="71"/>
        <v>18.368659672658953</v>
      </c>
      <c r="Y171" s="8">
        <f t="shared" si="71"/>
        <v>18.827876164475427</v>
      </c>
      <c r="Z171" s="8">
        <f t="shared" si="71"/>
        <v>19.29857306858731</v>
      </c>
    </row>
    <row r="172" spans="3:26" ht="12.75">
      <c r="C172" s="6"/>
      <c r="D172" s="7"/>
      <c r="E172" s="7"/>
      <c r="F172" s="7"/>
      <c r="G172" s="40"/>
      <c r="H172" s="9"/>
      <c r="I172" s="40"/>
      <c r="J172" s="9"/>
      <c r="K172" s="40"/>
      <c r="L172" s="9"/>
      <c r="M172" s="40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31"/>
    </row>
    <row r="175" spans="3:4" ht="12.75">
      <c r="C175" s="42"/>
      <c r="D175" s="43"/>
    </row>
    <row r="177" spans="3:4" ht="12.75">
      <c r="C177" s="18"/>
      <c r="D177" s="44"/>
    </row>
    <row r="178" spans="3:4" ht="12.75">
      <c r="C178" s="18"/>
      <c r="D178" s="44"/>
    </row>
    <row r="179" spans="3:4" ht="12.75">
      <c r="C179" s="18"/>
      <c r="D179" s="45"/>
    </row>
    <row r="182" spans="3:4" ht="12.75">
      <c r="C182" s="18"/>
      <c r="D182" s="45"/>
    </row>
    <row r="184" spans="3:4" ht="12.75">
      <c r="C184" s="18"/>
      <c r="D184" s="45"/>
    </row>
    <row r="185" spans="3:4" ht="12.75">
      <c r="C185" s="18"/>
      <c r="D185" s="45"/>
    </row>
    <row r="186" spans="3:4" ht="12.75">
      <c r="C186" s="18"/>
      <c r="D186" s="46"/>
    </row>
  </sheetData>
  <sheetProtection/>
  <printOptions/>
  <pageMargins left="0.25" right="0.25" top="0.25" bottom="0.25" header="0.5" footer="0.5"/>
  <pageSetup fitToHeight="0" fitToWidth="1" horizontalDpi="600" verticalDpi="600" orientation="landscape" scale="49" r:id="rId1"/>
  <rowBreaks count="1" manualBreakCount="1">
    <brk id="9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Z45"/>
  <sheetViews>
    <sheetView zoomScalePageLayoutView="0" workbookViewId="0" topLeftCell="A1">
      <selection activeCell="D27" sqref="D27"/>
    </sheetView>
  </sheetViews>
  <sheetFormatPr defaultColWidth="9.140625" defaultRowHeight="12.75"/>
  <sheetData>
    <row r="3" spans="1:26" ht="12.75">
      <c r="A3" s="1"/>
      <c r="B3" s="39"/>
      <c r="F3" t="s">
        <v>3</v>
      </c>
      <c r="G3" s="3">
        <v>1</v>
      </c>
      <c r="H3" s="3">
        <v>2</v>
      </c>
      <c r="I3" s="3">
        <v>3</v>
      </c>
      <c r="J3" s="3">
        <v>4</v>
      </c>
      <c r="K3" s="3">
        <v>5</v>
      </c>
      <c r="L3" s="3">
        <v>6</v>
      </c>
      <c r="M3" s="3">
        <v>7</v>
      </c>
      <c r="N3" s="3">
        <v>8</v>
      </c>
      <c r="O3" s="3">
        <v>9</v>
      </c>
      <c r="P3" s="3">
        <v>10</v>
      </c>
      <c r="Q3" s="3">
        <v>11</v>
      </c>
      <c r="R3" s="3">
        <v>12</v>
      </c>
      <c r="S3" s="3">
        <v>13</v>
      </c>
      <c r="T3" s="3">
        <v>14</v>
      </c>
      <c r="U3" s="3">
        <v>15</v>
      </c>
      <c r="V3" s="3">
        <v>16</v>
      </c>
      <c r="W3" s="3">
        <v>17</v>
      </c>
      <c r="X3" s="3">
        <v>18</v>
      </c>
      <c r="Y3" s="3">
        <v>19</v>
      </c>
      <c r="Z3" s="3">
        <v>20</v>
      </c>
    </row>
    <row r="4" spans="1:26" ht="12.75">
      <c r="A4" s="1"/>
      <c r="B4" s="39"/>
      <c r="C4" t="s">
        <v>4</v>
      </c>
      <c r="D4" t="s">
        <v>5</v>
      </c>
      <c r="E4" t="s">
        <v>6</v>
      </c>
      <c r="F4" t="s">
        <v>7</v>
      </c>
      <c r="G4" s="3" t="s">
        <v>8</v>
      </c>
      <c r="H4" s="3" t="s">
        <v>8</v>
      </c>
      <c r="I4" s="3" t="s">
        <v>8</v>
      </c>
      <c r="J4" s="3" t="s">
        <v>8</v>
      </c>
      <c r="K4" s="3" t="s">
        <v>8</v>
      </c>
      <c r="L4" s="3" t="s">
        <v>8</v>
      </c>
      <c r="M4" s="3" t="s">
        <v>8</v>
      </c>
      <c r="N4" s="3" t="s">
        <v>8</v>
      </c>
      <c r="O4" s="3" t="s">
        <v>8</v>
      </c>
      <c r="P4" s="3" t="s">
        <v>8</v>
      </c>
      <c r="Q4" s="3" t="s">
        <v>8</v>
      </c>
      <c r="R4" s="3" t="s">
        <v>8</v>
      </c>
      <c r="S4" s="3" t="s">
        <v>8</v>
      </c>
      <c r="T4" s="3" t="s">
        <v>8</v>
      </c>
      <c r="U4" s="3" t="s">
        <v>8</v>
      </c>
      <c r="V4" s="3" t="s">
        <v>8</v>
      </c>
      <c r="W4" s="3" t="s">
        <v>8</v>
      </c>
      <c r="X4" s="3" t="s">
        <v>8</v>
      </c>
      <c r="Y4" s="3" t="s">
        <v>8</v>
      </c>
      <c r="Z4" s="3" t="s">
        <v>8</v>
      </c>
    </row>
    <row r="5" spans="1:26" ht="12.75">
      <c r="A5" s="1"/>
      <c r="B5" s="39"/>
      <c r="C5" t="s">
        <v>9</v>
      </c>
      <c r="F5" t="s">
        <v>10</v>
      </c>
      <c r="G5" s="3" t="s">
        <v>11</v>
      </c>
      <c r="H5" s="3" t="s">
        <v>12</v>
      </c>
      <c r="I5" s="3" t="s">
        <v>13</v>
      </c>
      <c r="J5" s="3" t="s">
        <v>14</v>
      </c>
      <c r="K5" s="3" t="s">
        <v>15</v>
      </c>
      <c r="L5" s="3" t="s">
        <v>16</v>
      </c>
      <c r="M5" s="3" t="s">
        <v>17</v>
      </c>
      <c r="N5" s="3" t="s">
        <v>18</v>
      </c>
      <c r="O5" s="3" t="s">
        <v>19</v>
      </c>
      <c r="P5" s="3" t="s">
        <v>20</v>
      </c>
      <c r="Q5" s="3" t="s">
        <v>21</v>
      </c>
      <c r="R5" s="3" t="s">
        <v>22</v>
      </c>
      <c r="S5" s="3" t="s">
        <v>23</v>
      </c>
      <c r="T5" s="3" t="s">
        <v>24</v>
      </c>
      <c r="U5" s="3" t="s">
        <v>25</v>
      </c>
      <c r="V5" s="3" t="s">
        <v>26</v>
      </c>
      <c r="W5" s="3" t="s">
        <v>27</v>
      </c>
      <c r="X5" s="3" t="s">
        <v>28</v>
      </c>
      <c r="Y5" s="3" t="s">
        <v>8</v>
      </c>
      <c r="Z5" s="3" t="s">
        <v>29</v>
      </c>
    </row>
    <row r="6" spans="5:26" ht="12.75">
      <c r="E6">
        <v>117</v>
      </c>
      <c r="F6" t="s">
        <v>34</v>
      </c>
      <c r="G6" s="50">
        <v>37</v>
      </c>
      <c r="H6" s="50">
        <v>37.5</v>
      </c>
      <c r="I6" s="50">
        <v>38</v>
      </c>
      <c r="J6" s="50">
        <v>38.5</v>
      </c>
      <c r="K6" s="50">
        <v>39.4625</v>
      </c>
      <c r="L6" s="50">
        <v>40.4490625</v>
      </c>
      <c r="M6" s="50">
        <v>41.460289062499996</v>
      </c>
      <c r="N6" s="50">
        <v>42.496796289062495</v>
      </c>
      <c r="O6" s="50">
        <v>43.55921619628905</v>
      </c>
      <c r="P6" s="50">
        <v>44.648196601196275</v>
      </c>
      <c r="Q6" s="50">
        <v>45.76440151622618</v>
      </c>
      <c r="R6" s="50">
        <v>46.90851155413183</v>
      </c>
      <c r="S6" s="50">
        <v>48.08122434298512</v>
      </c>
      <c r="T6" s="50">
        <v>49.28325495155974</v>
      </c>
      <c r="U6" s="50">
        <v>50.51533632534873</v>
      </c>
      <c r="V6" s="50">
        <v>51.77821973348244</v>
      </c>
      <c r="W6" s="50">
        <v>53.07267522681949</v>
      </c>
      <c r="X6" s="50">
        <v>54.399492107489976</v>
      </c>
      <c r="Y6" s="50">
        <v>55.75947941017722</v>
      </c>
      <c r="Z6" s="50">
        <v>57.15346639543165</v>
      </c>
    </row>
    <row r="7" spans="5:26" ht="12.75">
      <c r="E7">
        <v>113</v>
      </c>
      <c r="F7" t="s">
        <v>36</v>
      </c>
      <c r="G7" s="50">
        <v>22</v>
      </c>
      <c r="H7" s="50">
        <v>22.5</v>
      </c>
      <c r="I7" s="50">
        <v>23</v>
      </c>
      <c r="J7" s="50">
        <v>23.5</v>
      </c>
      <c r="K7" s="50">
        <v>24.0875</v>
      </c>
      <c r="L7" s="50">
        <v>24.689687499999998</v>
      </c>
      <c r="M7" s="50">
        <v>25.306929687499995</v>
      </c>
      <c r="N7" s="50">
        <v>25.939602929687492</v>
      </c>
      <c r="O7" s="50">
        <v>26.58809300292968</v>
      </c>
      <c r="P7" s="50">
        <v>27.252795328002918</v>
      </c>
      <c r="Q7" s="50">
        <v>27.93411521120299</v>
      </c>
      <c r="R7" s="50">
        <v>28.632468091483062</v>
      </c>
      <c r="S7" s="50">
        <v>29.348279793770136</v>
      </c>
      <c r="T7" s="50">
        <v>30.081986788614387</v>
      </c>
      <c r="U7" s="50">
        <v>30.834036458329745</v>
      </c>
      <c r="V7" s="50">
        <v>31.604887369787985</v>
      </c>
      <c r="W7" s="50">
        <v>32.39500955403268</v>
      </c>
      <c r="X7" s="50">
        <v>33.2048847928835</v>
      </c>
      <c r="Y7" s="50">
        <v>34.03500691270558</v>
      </c>
      <c r="Z7" s="50">
        <v>34.88588208552322</v>
      </c>
    </row>
    <row r="8" spans="5:26" ht="12.75">
      <c r="E8">
        <v>112</v>
      </c>
      <c r="F8" t="s">
        <v>80</v>
      </c>
      <c r="G8" s="50">
        <v>21</v>
      </c>
      <c r="H8" s="50">
        <v>21.5</v>
      </c>
      <c r="I8" s="50">
        <v>22</v>
      </c>
      <c r="J8" s="50">
        <v>22.5</v>
      </c>
      <c r="K8" s="50">
        <v>23.062499999999996</v>
      </c>
      <c r="L8" s="50">
        <v>23.639062499999994</v>
      </c>
      <c r="M8" s="50">
        <v>24.23003906249999</v>
      </c>
      <c r="N8" s="50">
        <v>24.835790039062488</v>
      </c>
      <c r="O8" s="50">
        <v>25.45668479003905</v>
      </c>
      <c r="P8" s="50">
        <v>26.093101909790022</v>
      </c>
      <c r="Q8" s="50">
        <v>26.74542945753477</v>
      </c>
      <c r="R8" s="50">
        <v>27.414065193973137</v>
      </c>
      <c r="S8" s="50">
        <v>28.099416823822462</v>
      </c>
      <c r="T8" s="50">
        <v>28.80190224441802</v>
      </c>
      <c r="U8" s="50">
        <v>29.521949800528468</v>
      </c>
      <c r="V8" s="50">
        <v>30.259998545541677</v>
      </c>
      <c r="W8" s="50">
        <v>31.016498509180217</v>
      </c>
      <c r="X8" s="50">
        <v>31.79191097190972</v>
      </c>
      <c r="Y8" s="50">
        <v>32.58670874620746</v>
      </c>
      <c r="Z8" s="50">
        <v>33.40137646486264</v>
      </c>
    </row>
    <row r="9" spans="5:26" ht="12.75">
      <c r="E9">
        <v>111</v>
      </c>
      <c r="F9" t="s">
        <v>82</v>
      </c>
      <c r="G9" s="50">
        <v>20</v>
      </c>
      <c r="H9" s="50">
        <v>20.5</v>
      </c>
      <c r="I9" s="50">
        <v>21</v>
      </c>
      <c r="J9" s="50">
        <v>21.5</v>
      </c>
      <c r="K9" s="50">
        <v>22.037499999999998</v>
      </c>
      <c r="L9" s="50">
        <v>22.588437499999994</v>
      </c>
      <c r="M9" s="50">
        <v>23.153148437499993</v>
      </c>
      <c r="N9" s="50">
        <v>23.73197714843749</v>
      </c>
      <c r="O9" s="50">
        <v>24.325276577148426</v>
      </c>
      <c r="P9" s="50">
        <v>24.933408491577133</v>
      </c>
      <c r="Q9" s="50">
        <v>25.55674370386656</v>
      </c>
      <c r="R9" s="50">
        <v>26.19566229646322</v>
      </c>
      <c r="S9" s="50">
        <v>26.850553853874796</v>
      </c>
      <c r="T9" s="50">
        <v>27.521817700221664</v>
      </c>
      <c r="U9" s="50">
        <v>28.209863142727205</v>
      </c>
      <c r="V9" s="50">
        <v>28.915109721295384</v>
      </c>
      <c r="W9" s="50">
        <v>29.637987464327765</v>
      </c>
      <c r="X9" s="50">
        <v>30.378937150935958</v>
      </c>
      <c r="Y9" s="50">
        <v>31.138410579709355</v>
      </c>
      <c r="Z9" s="50">
        <v>31.916870844202087</v>
      </c>
    </row>
    <row r="10" spans="5:26" ht="12.75">
      <c r="E10">
        <v>110</v>
      </c>
      <c r="F10" t="s">
        <v>67</v>
      </c>
      <c r="G10" s="50">
        <v>18</v>
      </c>
      <c r="H10" s="50">
        <v>18.5</v>
      </c>
      <c r="I10" s="50">
        <v>19</v>
      </c>
      <c r="J10" s="50">
        <v>19.5</v>
      </c>
      <c r="K10" s="50">
        <v>19.987499999999997</v>
      </c>
      <c r="L10" s="50">
        <v>20.487187499999994</v>
      </c>
      <c r="M10" s="50">
        <v>20.999367187499992</v>
      </c>
      <c r="N10" s="50">
        <v>21.52435136718749</v>
      </c>
      <c r="O10" s="50">
        <v>22.062460151367173</v>
      </c>
      <c r="P10" s="50">
        <v>22.61402165515135</v>
      </c>
      <c r="Q10" s="50">
        <v>23.17937219653013</v>
      </c>
      <c r="R10" s="50">
        <v>23.758856501443383</v>
      </c>
      <c r="S10" s="50">
        <v>24.352827913979464</v>
      </c>
      <c r="T10" s="50">
        <v>24.96164861182895</v>
      </c>
      <c r="U10" s="50">
        <v>25.58568982712467</v>
      </c>
      <c r="V10" s="50">
        <v>26.225332072802786</v>
      </c>
      <c r="W10" s="50">
        <v>26.880965374622853</v>
      </c>
      <c r="X10" s="50">
        <v>27.55298950898842</v>
      </c>
      <c r="Y10" s="50">
        <v>28.24181424671313</v>
      </c>
      <c r="Z10" s="50">
        <v>28.947859602880957</v>
      </c>
    </row>
    <row r="11" spans="5:26" ht="12.75">
      <c r="E11">
        <v>109</v>
      </c>
      <c r="F11" t="s">
        <v>84</v>
      </c>
      <c r="G11" s="50">
        <v>16</v>
      </c>
      <c r="H11" s="50">
        <v>16.5</v>
      </c>
      <c r="I11" s="50">
        <v>17</v>
      </c>
      <c r="J11" s="50">
        <v>17.5</v>
      </c>
      <c r="K11" s="50">
        <v>17.9375</v>
      </c>
      <c r="L11" s="50">
        <v>18.385937499999997</v>
      </c>
      <c r="M11" s="50">
        <v>18.845585937499994</v>
      </c>
      <c r="N11" s="50">
        <v>19.31672558593749</v>
      </c>
      <c r="O11" s="50">
        <v>19.799643725585927</v>
      </c>
      <c r="P11" s="50">
        <v>20.294634818725573</v>
      </c>
      <c r="Q11" s="50">
        <v>20.80200068919371</v>
      </c>
      <c r="R11" s="50">
        <v>21.322050706423553</v>
      </c>
      <c r="S11" s="50">
        <v>21.85510197408414</v>
      </c>
      <c r="T11" s="50">
        <v>22.40147952343624</v>
      </c>
      <c r="U11" s="50">
        <v>22.961516511522145</v>
      </c>
      <c r="V11" s="50">
        <v>23.535554424310195</v>
      </c>
      <c r="W11" s="50">
        <v>24.12394328491795</v>
      </c>
      <c r="X11" s="50">
        <v>24.727041867040896</v>
      </c>
      <c r="Y11" s="50">
        <v>25.345217913716915</v>
      </c>
      <c r="Z11" s="50">
        <v>25.978848361559837</v>
      </c>
    </row>
    <row r="12" spans="5:26" ht="12.75">
      <c r="E12">
        <v>108</v>
      </c>
      <c r="F12" t="s">
        <v>69</v>
      </c>
      <c r="G12" s="50">
        <v>14.5</v>
      </c>
      <c r="H12" s="50">
        <v>15</v>
      </c>
      <c r="I12" s="50">
        <v>15.5</v>
      </c>
      <c r="J12" s="50">
        <v>16</v>
      </c>
      <c r="K12" s="50">
        <v>16.4</v>
      </c>
      <c r="L12" s="50">
        <v>16.81</v>
      </c>
      <c r="M12" s="50">
        <v>17.230249999999998</v>
      </c>
      <c r="N12" s="50">
        <v>17.661006249999996</v>
      </c>
      <c r="O12" s="50">
        <v>18.102531406249994</v>
      </c>
      <c r="P12" s="50">
        <v>18.555094691406243</v>
      </c>
      <c r="Q12" s="50">
        <v>19.018972058691396</v>
      </c>
      <c r="R12" s="50">
        <v>19.49444636015868</v>
      </c>
      <c r="S12" s="50">
        <v>19.981807519162643</v>
      </c>
      <c r="T12" s="50">
        <v>20.481352707141706</v>
      </c>
      <c r="U12" s="50">
        <v>20.99338652482025</v>
      </c>
      <c r="V12" s="50">
        <v>21.518221187940753</v>
      </c>
      <c r="W12" s="50">
        <v>22.05617671763927</v>
      </c>
      <c r="X12" s="50">
        <v>22.60758113558025</v>
      </c>
      <c r="Y12" s="50">
        <v>23.172770663969754</v>
      </c>
      <c r="Z12" s="50">
        <v>23.752089930568996</v>
      </c>
    </row>
    <row r="13" spans="5:26" ht="12.75">
      <c r="E13">
        <v>107</v>
      </c>
      <c r="F13" t="s">
        <v>71</v>
      </c>
      <c r="G13" s="50">
        <v>13.5</v>
      </c>
      <c r="H13" s="50">
        <v>14</v>
      </c>
      <c r="I13" s="50">
        <v>14.5</v>
      </c>
      <c r="J13" s="50">
        <v>15</v>
      </c>
      <c r="K13" s="50">
        <v>15.374999999999998</v>
      </c>
      <c r="L13" s="50">
        <v>15.759374999999997</v>
      </c>
      <c r="M13" s="50">
        <v>16.153359374999994</v>
      </c>
      <c r="N13" s="50">
        <v>16.557193359374992</v>
      </c>
      <c r="O13" s="50">
        <v>16.971123193359364</v>
      </c>
      <c r="P13" s="50">
        <v>17.395401273193347</v>
      </c>
      <c r="Q13" s="50">
        <v>17.83028630502318</v>
      </c>
      <c r="R13" s="50">
        <v>18.276043462648758</v>
      </c>
      <c r="S13" s="50">
        <v>18.732944549214974</v>
      </c>
      <c r="T13" s="50">
        <v>19.201268162945347</v>
      </c>
      <c r="U13" s="50">
        <v>19.68129986701898</v>
      </c>
      <c r="V13" s="50">
        <v>20.173332363694453</v>
      </c>
      <c r="W13" s="50">
        <v>20.677665672786812</v>
      </c>
      <c r="X13" s="50">
        <v>21.19460731460648</v>
      </c>
      <c r="Y13" s="50">
        <v>21.724472497471638</v>
      </c>
      <c r="Z13" s="50">
        <v>22.267584309908425</v>
      </c>
    </row>
    <row r="14" spans="5:26" ht="12.75">
      <c r="E14">
        <v>106</v>
      </c>
      <c r="F14" t="s">
        <v>112</v>
      </c>
      <c r="G14" s="50">
        <v>12.5</v>
      </c>
      <c r="H14" s="50">
        <v>13</v>
      </c>
      <c r="I14" s="50">
        <v>13.5</v>
      </c>
      <c r="J14" s="50">
        <v>14</v>
      </c>
      <c r="K14" s="50">
        <v>14.349999999999998</v>
      </c>
      <c r="L14" s="50">
        <v>14.708749999999997</v>
      </c>
      <c r="M14" s="50">
        <v>15.076468749999995</v>
      </c>
      <c r="N14" s="50">
        <v>15.453380468749993</v>
      </c>
      <c r="O14" s="50">
        <v>15.839714980468742</v>
      </c>
      <c r="P14" s="50">
        <v>16.235707854980458</v>
      </c>
      <c r="Q14" s="50">
        <v>16.64160055135497</v>
      </c>
      <c r="R14" s="50">
        <v>17.057640565138843</v>
      </c>
      <c r="S14" s="50">
        <v>17.48408157926731</v>
      </c>
      <c r="T14" s="50">
        <v>17.92118361874899</v>
      </c>
      <c r="U14" s="50">
        <v>18.369213209217715</v>
      </c>
      <c r="V14" s="50">
        <v>18.828443539448156</v>
      </c>
      <c r="W14" s="50">
        <v>19.299154627934357</v>
      </c>
      <c r="X14" s="50">
        <v>19.781633493632715</v>
      </c>
      <c r="Y14" s="50">
        <v>20.276174330973532</v>
      </c>
      <c r="Z14" s="50">
        <v>20.78307868924787</v>
      </c>
    </row>
    <row r="15" spans="5:26" ht="12.75">
      <c r="E15">
        <v>105</v>
      </c>
      <c r="F15" t="s">
        <v>122</v>
      </c>
      <c r="G15" s="50">
        <v>11.5</v>
      </c>
      <c r="H15" s="50">
        <v>12</v>
      </c>
      <c r="I15" s="50">
        <v>12.5</v>
      </c>
      <c r="J15" s="50">
        <v>13</v>
      </c>
      <c r="K15" s="50">
        <v>13.325</v>
      </c>
      <c r="L15" s="50">
        <v>13.658124999999998</v>
      </c>
      <c r="M15" s="50">
        <v>13.999578124999998</v>
      </c>
      <c r="N15" s="50">
        <v>14.349567578124995</v>
      </c>
      <c r="O15" s="50">
        <v>14.708306767578119</v>
      </c>
      <c r="P15" s="50">
        <v>15.07601443676757</v>
      </c>
      <c r="Q15" s="50">
        <v>15.45291479768676</v>
      </c>
      <c r="R15" s="50">
        <v>15.839237667628927</v>
      </c>
      <c r="S15" s="50">
        <v>16.23521860931965</v>
      </c>
      <c r="T15" s="50">
        <v>16.64109907455264</v>
      </c>
      <c r="U15" s="50">
        <v>17.057126551416452</v>
      </c>
      <c r="V15" s="50">
        <v>17.483554715201862</v>
      </c>
      <c r="W15" s="50">
        <v>17.920643583081908</v>
      </c>
      <c r="X15" s="50">
        <v>18.368659672658953</v>
      </c>
      <c r="Y15" s="50">
        <v>18.827876164475427</v>
      </c>
      <c r="Z15" s="50">
        <v>19.29857306858731</v>
      </c>
    </row>
    <row r="16" spans="5:26" ht="12.75">
      <c r="E16">
        <v>104</v>
      </c>
      <c r="F16" t="s">
        <v>124</v>
      </c>
      <c r="G16" s="50">
        <v>10.5</v>
      </c>
      <c r="H16" s="50">
        <v>11</v>
      </c>
      <c r="I16" s="50">
        <v>11.5</v>
      </c>
      <c r="J16" s="50">
        <v>12</v>
      </c>
      <c r="K16" s="50">
        <v>12.299999999999999</v>
      </c>
      <c r="L16" s="50">
        <v>12.607499999999998</v>
      </c>
      <c r="M16" s="50">
        <v>12.922687499999997</v>
      </c>
      <c r="N16" s="50">
        <v>13.245754687499996</v>
      </c>
      <c r="O16" s="50">
        <v>13.576898554687496</v>
      </c>
      <c r="P16" s="50">
        <v>13.916321018554681</v>
      </c>
      <c r="Q16" s="50">
        <v>14.264229044018547</v>
      </c>
      <c r="R16" s="50">
        <v>14.620834770119009</v>
      </c>
      <c r="S16" s="50">
        <v>14.986355639371983</v>
      </c>
      <c r="T16" s="50">
        <v>15.36101453035628</v>
      </c>
      <c r="U16" s="50">
        <v>15.745039893615186</v>
      </c>
      <c r="V16" s="50">
        <v>16.138665890955565</v>
      </c>
      <c r="W16" s="50">
        <v>16.542132538229453</v>
      </c>
      <c r="X16" s="50">
        <v>16.95568585168519</v>
      </c>
      <c r="Y16" s="50">
        <v>17.379577997977318</v>
      </c>
      <c r="Z16" s="50">
        <v>17.81406744792675</v>
      </c>
    </row>
    <row r="17" spans="5:26" ht="12.75">
      <c r="E17">
        <v>103</v>
      </c>
      <c r="F17" t="s">
        <v>150</v>
      </c>
      <c r="G17" s="50">
        <v>9.5</v>
      </c>
      <c r="H17" s="50">
        <v>10</v>
      </c>
      <c r="I17" s="50">
        <v>10.5</v>
      </c>
      <c r="J17" s="50">
        <v>11</v>
      </c>
      <c r="K17" s="50">
        <v>11.274999999999999</v>
      </c>
      <c r="L17" s="50">
        <v>11.556874999999998</v>
      </c>
      <c r="M17" s="50">
        <v>11.845796874999998</v>
      </c>
      <c r="N17" s="50">
        <v>12.141941796874997</v>
      </c>
      <c r="O17" s="50">
        <v>12.445490341796871</v>
      </c>
      <c r="P17" s="50">
        <v>12.756627600341792</v>
      </c>
      <c r="Q17" s="50">
        <v>13.075543290350335</v>
      </c>
      <c r="R17" s="50">
        <v>13.402431872609093</v>
      </c>
      <c r="S17" s="50">
        <v>13.737492669424318</v>
      </c>
      <c r="T17" s="50">
        <v>14.080929986159925</v>
      </c>
      <c r="U17" s="50">
        <v>14.43295323581392</v>
      </c>
      <c r="V17" s="50">
        <v>14.793777066709268</v>
      </c>
      <c r="W17" s="50">
        <v>15.163621493376999</v>
      </c>
      <c r="X17" s="50">
        <v>15.542712030711423</v>
      </c>
      <c r="Y17" s="50">
        <v>15.931279831479207</v>
      </c>
      <c r="Z17" s="50">
        <v>16.329561827266186</v>
      </c>
    </row>
    <row r="18" spans="5:26" ht="12.75">
      <c r="E18">
        <v>102</v>
      </c>
      <c r="F18" t="s">
        <v>170</v>
      </c>
      <c r="G18" s="50">
        <v>9</v>
      </c>
      <c r="H18" s="50">
        <v>9.5</v>
      </c>
      <c r="I18" s="50">
        <v>10</v>
      </c>
      <c r="J18" s="50">
        <v>10.5</v>
      </c>
      <c r="K18" s="50">
        <v>10.7625</v>
      </c>
      <c r="L18" s="50">
        <v>11.031562499999998</v>
      </c>
      <c r="M18" s="50">
        <v>11.307351562499997</v>
      </c>
      <c r="N18" s="50">
        <v>11.590035351562497</v>
      </c>
      <c r="O18" s="50">
        <v>11.879786235351558</v>
      </c>
      <c r="P18" s="50">
        <v>12.176780891235346</v>
      </c>
      <c r="Q18" s="50">
        <v>12.481200413516229</v>
      </c>
      <c r="R18" s="50">
        <v>12.793230423854133</v>
      </c>
      <c r="S18" s="50">
        <v>13.113061184450485</v>
      </c>
      <c r="T18" s="50">
        <v>13.440887714061747</v>
      </c>
      <c r="U18" s="50">
        <v>13.77690990691329</v>
      </c>
      <c r="V18" s="50">
        <v>14.121332654586121</v>
      </c>
      <c r="W18" s="50">
        <v>14.474365970950773</v>
      </c>
      <c r="X18" s="50">
        <v>14.83622512022454</v>
      </c>
      <c r="Y18" s="50">
        <v>15.207130748230153</v>
      </c>
      <c r="Z18" s="50">
        <v>15.587309016935905</v>
      </c>
    </row>
    <row r="19" spans="5:26" ht="12.75">
      <c r="E19">
        <v>101</v>
      </c>
      <c r="F19" t="s">
        <v>172</v>
      </c>
      <c r="G19" s="50">
        <v>8.5</v>
      </c>
      <c r="H19" s="50">
        <v>9</v>
      </c>
      <c r="I19" s="50">
        <v>9.5</v>
      </c>
      <c r="J19" s="50">
        <v>10</v>
      </c>
      <c r="K19" s="50">
        <v>10.25</v>
      </c>
      <c r="L19" s="50">
        <v>10.50625</v>
      </c>
      <c r="M19" s="50">
        <v>10.768906249999999</v>
      </c>
      <c r="N19" s="50">
        <v>11.038128906249998</v>
      </c>
      <c r="O19" s="50">
        <v>11.314082128906247</v>
      </c>
      <c r="P19" s="50">
        <v>11.596934182128901</v>
      </c>
      <c r="Q19" s="50">
        <v>11.886857536682124</v>
      </c>
      <c r="R19" s="50">
        <v>12.184028975099176</v>
      </c>
      <c r="S19" s="50">
        <v>12.488629699476654</v>
      </c>
      <c r="T19" s="50">
        <v>12.800845441963569</v>
      </c>
      <c r="U19" s="50">
        <v>13.120866578012656</v>
      </c>
      <c r="V19" s="50">
        <v>13.44888824246297</v>
      </c>
      <c r="W19" s="50">
        <v>13.785110448524543</v>
      </c>
      <c r="X19" s="50">
        <v>14.129738209737656</v>
      </c>
      <c r="Y19" s="50">
        <v>14.482981664981097</v>
      </c>
      <c r="Z19" s="50">
        <v>14.845056206605623</v>
      </c>
    </row>
    <row r="20" spans="7:26" ht="12.75"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spans="7:26" ht="12.75"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spans="7:26" ht="12.75"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spans="7:26" ht="12.75"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spans="7:26" ht="12.75"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</row>
    <row r="25" spans="7:26" ht="12.75"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spans="7:26" ht="12.75"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spans="7:26" ht="12.75"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spans="7:26" ht="12.75"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spans="7:26" ht="12.75"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spans="7:26" ht="12.75"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spans="7:26" ht="12.75"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spans="7:26" ht="12.75"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spans="7:26" ht="12.75"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7:26" ht="12.75"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spans="7:26" ht="12.75"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spans="7:26" ht="12.75"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</row>
    <row r="37" spans="7:26" ht="12.75"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spans="7:26" ht="12.75"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spans="7:26" ht="12.75"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 spans="7:26" ht="12.75"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 spans="7:26" ht="12.75"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</row>
    <row r="42" spans="7:26" ht="12.75"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</row>
    <row r="43" spans="7:26" ht="12.75"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spans="7:26" ht="12.75"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</row>
    <row r="45" spans="7:26" ht="12.75"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and Borough of Juneau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matt_lillard</dc:creator>
  <cp:keywords/>
  <dc:description/>
  <cp:lastModifiedBy>Matt Lillard</cp:lastModifiedBy>
  <cp:lastPrinted>2014-05-28T21:01:34Z</cp:lastPrinted>
  <dcterms:created xsi:type="dcterms:W3CDTF">2013-12-04T02:54:56Z</dcterms:created>
  <dcterms:modified xsi:type="dcterms:W3CDTF">2014-05-28T21:16:36Z</dcterms:modified>
  <cp:category/>
  <cp:version/>
  <cp:contentType/>
  <cp:contentStatus/>
</cp:coreProperties>
</file>